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DDD\Desktop\hardrive\Tetra tech submission\2nd task\done\shared\"/>
    </mc:Choice>
  </mc:AlternateContent>
  <xr:revisionPtr revIDLastSave="0" documentId="13_ncr:1_{39A9F8A4-1A67-4555-AA6F-6AB3AC91D816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tables - promoted &amp; enrolled" sheetId="5" r:id="rId1"/>
    <sheet name="rates" sheetId="6" r:id="rId2"/>
    <sheet name="figures" sheetId="8" r:id="rId3"/>
    <sheet name="charts" sheetId="7" r:id="rId4"/>
    <sheet name="table - private &amp; churches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3" i="8" l="1"/>
  <c r="AX4" i="8"/>
  <c r="AX5" i="8"/>
  <c r="AX6" i="8"/>
  <c r="AX7" i="8"/>
  <c r="AX8" i="8"/>
  <c r="AX9" i="8"/>
  <c r="AX10" i="8"/>
  <c r="AX11" i="8"/>
  <c r="AX12" i="8"/>
  <c r="AX13" i="8"/>
  <c r="AX14" i="8"/>
  <c r="AX15" i="8"/>
  <c r="AX16" i="8"/>
  <c r="AX17" i="8"/>
  <c r="AX18" i="8"/>
  <c r="AX19" i="8"/>
  <c r="AX20" i="8"/>
  <c r="AX21" i="8"/>
  <c r="AX22" i="8"/>
  <c r="AX23" i="8"/>
  <c r="AX24" i="8"/>
  <c r="AX25" i="8"/>
  <c r="AX26" i="8"/>
  <c r="AX27" i="8"/>
  <c r="AX28" i="8"/>
  <c r="AX29" i="8"/>
  <c r="AX30" i="8"/>
  <c r="AX31" i="8"/>
  <c r="AX32" i="8"/>
  <c r="AX33" i="8"/>
  <c r="AX34" i="8"/>
  <c r="AX35" i="8"/>
  <c r="AX36" i="8"/>
  <c r="AX37" i="8"/>
  <c r="AX2" i="8"/>
  <c r="AU3" i="8"/>
  <c r="AU4" i="8"/>
  <c r="AU5" i="8"/>
  <c r="AU6" i="8"/>
  <c r="AU7" i="8"/>
  <c r="AU8" i="8"/>
  <c r="AU9" i="8"/>
  <c r="AU10" i="8"/>
  <c r="AU11" i="8"/>
  <c r="AU12" i="8"/>
  <c r="AU13" i="8"/>
  <c r="AU14" i="8"/>
  <c r="AU15" i="8"/>
  <c r="AU16" i="8"/>
  <c r="AU17" i="8"/>
  <c r="AU20" i="8"/>
  <c r="AU21" i="8"/>
  <c r="AU22" i="8"/>
  <c r="AU23" i="8"/>
  <c r="AU24" i="8"/>
  <c r="AU25" i="8"/>
  <c r="AU26" i="8"/>
  <c r="AU27" i="8"/>
  <c r="AU28" i="8"/>
  <c r="AU29" i="8"/>
  <c r="AU30" i="8"/>
  <c r="AU31" i="8"/>
  <c r="AU32" i="8"/>
  <c r="AU33" i="8"/>
  <c r="AU34" i="8"/>
  <c r="AU35" i="8"/>
  <c r="AU36" i="8"/>
  <c r="AU37" i="8"/>
  <c r="AU2" i="8"/>
  <c r="AR37" i="8"/>
  <c r="AR36" i="8"/>
  <c r="AR35" i="8"/>
  <c r="AR34" i="8"/>
  <c r="AR33" i="8"/>
  <c r="AR32" i="8"/>
  <c r="AR31" i="8"/>
  <c r="AR30" i="8"/>
  <c r="AR29" i="8"/>
  <c r="AR28" i="8"/>
  <c r="AR27" i="8"/>
  <c r="AR26" i="8"/>
  <c r="AR25" i="8"/>
  <c r="AR24" i="8"/>
  <c r="AR23" i="8"/>
  <c r="AR22" i="8"/>
  <c r="AR21" i="8"/>
  <c r="AR20" i="8"/>
  <c r="AR19" i="8"/>
  <c r="AR17" i="8"/>
  <c r="AR16" i="8"/>
  <c r="AR15" i="8"/>
  <c r="AR14" i="8"/>
  <c r="AR13" i="8"/>
  <c r="AR12" i="8"/>
  <c r="AR11" i="8"/>
  <c r="AR10" i="8"/>
  <c r="AR9" i="8"/>
  <c r="AR8" i="8"/>
  <c r="AR7" i="8"/>
  <c r="AR6" i="8"/>
  <c r="AR3" i="8"/>
  <c r="AR2" i="8"/>
  <c r="M37" i="9"/>
  <c r="J37" i="9"/>
  <c r="G37" i="9"/>
  <c r="M36" i="9"/>
  <c r="J36" i="9"/>
  <c r="G36" i="9"/>
  <c r="M35" i="9"/>
  <c r="J35" i="9"/>
  <c r="G35" i="9"/>
  <c r="M34" i="9"/>
  <c r="J34" i="9"/>
  <c r="G34" i="9"/>
  <c r="M33" i="9"/>
  <c r="G33" i="9"/>
  <c r="M32" i="9"/>
  <c r="M31" i="9"/>
  <c r="J31" i="9"/>
  <c r="G31" i="9"/>
  <c r="M30" i="9"/>
  <c r="J30" i="9"/>
  <c r="G30" i="9"/>
  <c r="M29" i="9"/>
  <c r="J29" i="9"/>
  <c r="G29" i="9"/>
  <c r="M28" i="9"/>
  <c r="J28" i="9"/>
  <c r="G28" i="9"/>
  <c r="M27" i="9"/>
  <c r="J27" i="9"/>
  <c r="G27" i="9"/>
  <c r="M26" i="9"/>
  <c r="J26" i="9"/>
  <c r="G26" i="9"/>
  <c r="M25" i="9"/>
  <c r="J25" i="9"/>
  <c r="G25" i="9"/>
  <c r="M24" i="9"/>
  <c r="J24" i="9"/>
  <c r="G24" i="9"/>
  <c r="M23" i="9"/>
  <c r="J23" i="9"/>
  <c r="G23" i="9"/>
  <c r="M22" i="9"/>
  <c r="J22" i="9"/>
  <c r="G22" i="9"/>
  <c r="M21" i="9"/>
  <c r="J21" i="9"/>
  <c r="G21" i="9"/>
  <c r="M20" i="9"/>
  <c r="J20" i="9"/>
  <c r="G20" i="9"/>
  <c r="M19" i="9"/>
  <c r="J19" i="9"/>
  <c r="G19" i="9"/>
  <c r="M18" i="9"/>
  <c r="J18" i="9"/>
  <c r="G18" i="9"/>
  <c r="M17" i="9"/>
  <c r="J17" i="9"/>
  <c r="G17" i="9"/>
  <c r="M16" i="9"/>
  <c r="J16" i="9"/>
  <c r="G16" i="9"/>
  <c r="M15" i="9"/>
  <c r="J15" i="9"/>
  <c r="M14" i="9"/>
  <c r="J14" i="9"/>
  <c r="M13" i="9"/>
  <c r="J13" i="9"/>
  <c r="G13" i="9"/>
  <c r="M12" i="9"/>
  <c r="J12" i="9"/>
  <c r="G12" i="9"/>
  <c r="M11" i="9"/>
  <c r="J11" i="9"/>
  <c r="G11" i="9"/>
  <c r="M10" i="9"/>
  <c r="J10" i="9"/>
  <c r="G10" i="9"/>
  <c r="M9" i="9"/>
  <c r="J9" i="9"/>
  <c r="G9" i="9"/>
  <c r="M8" i="9"/>
  <c r="J8" i="9"/>
  <c r="G8" i="9"/>
  <c r="M7" i="9"/>
  <c r="J7" i="9"/>
  <c r="G7" i="9"/>
  <c r="M6" i="9"/>
  <c r="J6" i="9"/>
  <c r="G6" i="9"/>
  <c r="M5" i="9"/>
  <c r="J5" i="9"/>
  <c r="G5" i="9"/>
  <c r="M4" i="9"/>
  <c r="J4" i="9"/>
  <c r="G4" i="9"/>
  <c r="M3" i="9"/>
  <c r="J3" i="9"/>
  <c r="G3" i="9"/>
  <c r="M2" i="9"/>
  <c r="J2" i="9"/>
  <c r="G2" i="9"/>
  <c r="AK37" i="8"/>
  <c r="AK36" i="8"/>
  <c r="AK35" i="8"/>
  <c r="AK34" i="8"/>
  <c r="AK33" i="8"/>
  <c r="AK32" i="8"/>
  <c r="AK31" i="8"/>
  <c r="AK30" i="8"/>
  <c r="AK29" i="8"/>
  <c r="AK28" i="8"/>
  <c r="AK27" i="8"/>
  <c r="AK26" i="8"/>
  <c r="AK25" i="8"/>
  <c r="AK24" i="8"/>
  <c r="AK23" i="8"/>
  <c r="AK22" i="8"/>
  <c r="AK21" i="8"/>
  <c r="AK20" i="8"/>
  <c r="AK19" i="8"/>
  <c r="AK18" i="8"/>
  <c r="AK17" i="8"/>
  <c r="AK16" i="8"/>
  <c r="AK15" i="8"/>
  <c r="AK14" i="8"/>
  <c r="AK13" i="8"/>
  <c r="AK12" i="8"/>
  <c r="AK11" i="8"/>
  <c r="AK10" i="8"/>
  <c r="AK9" i="8"/>
  <c r="AK8" i="8"/>
  <c r="AK7" i="8"/>
  <c r="AK6" i="8"/>
  <c r="AK5" i="8"/>
  <c r="AK4" i="8"/>
  <c r="AK3" i="8"/>
  <c r="AK2" i="8"/>
  <c r="AH37" i="8"/>
  <c r="AH36" i="8"/>
  <c r="AH35" i="8"/>
  <c r="AH34" i="8"/>
  <c r="AH31" i="8"/>
  <c r="AH30" i="8"/>
  <c r="AH29" i="8"/>
  <c r="AH28" i="8"/>
  <c r="AH27" i="8"/>
  <c r="AH26" i="8"/>
  <c r="AH25" i="8"/>
  <c r="AH24" i="8"/>
  <c r="AH23" i="8"/>
  <c r="AH22" i="8"/>
  <c r="AH21" i="8"/>
  <c r="AH20" i="8"/>
  <c r="AH19" i="8"/>
  <c r="AH18" i="8"/>
  <c r="AH17" i="8"/>
  <c r="AH16" i="8"/>
  <c r="AH15" i="8"/>
  <c r="AH14" i="8"/>
  <c r="AH13" i="8"/>
  <c r="AH12" i="8"/>
  <c r="AH11" i="8"/>
  <c r="AH10" i="8"/>
  <c r="AH9" i="8"/>
  <c r="AH8" i="8"/>
  <c r="AH7" i="8"/>
  <c r="AH6" i="8"/>
  <c r="AH5" i="8"/>
  <c r="AH4" i="8"/>
  <c r="AH3" i="8"/>
  <c r="AH2" i="8"/>
  <c r="AE3" i="8"/>
  <c r="AE4" i="8"/>
  <c r="AE5" i="8"/>
  <c r="AE6" i="8"/>
  <c r="AE7" i="8"/>
  <c r="AE8" i="8"/>
  <c r="AE9" i="8"/>
  <c r="AE10" i="8"/>
  <c r="AE11" i="8"/>
  <c r="AE12" i="8"/>
  <c r="AE13" i="8"/>
  <c r="AE16" i="8"/>
  <c r="AE17" i="8"/>
  <c r="AE18" i="8"/>
  <c r="AE19" i="8"/>
  <c r="AE20" i="8"/>
  <c r="AE21" i="8"/>
  <c r="AE22" i="8"/>
  <c r="AE23" i="8"/>
  <c r="AE24" i="8"/>
  <c r="AE25" i="8"/>
  <c r="AE26" i="8"/>
  <c r="AE27" i="8"/>
  <c r="AE28" i="8"/>
  <c r="AE29" i="8"/>
  <c r="AE30" i="8"/>
  <c r="AE31" i="8"/>
  <c r="AE33" i="8"/>
  <c r="AE34" i="8"/>
  <c r="AE35" i="8"/>
  <c r="AE36" i="8"/>
  <c r="AE37" i="8"/>
  <c r="AE2" i="8"/>
  <c r="X3" i="8"/>
  <c r="X4" i="8"/>
  <c r="X5" i="8"/>
  <c r="X6" i="8"/>
  <c r="X7" i="8"/>
  <c r="X8" i="8"/>
  <c r="X9" i="8"/>
  <c r="X2" i="8"/>
  <c r="U3" i="8"/>
  <c r="U4" i="8"/>
  <c r="U5" i="8"/>
  <c r="U6" i="8"/>
  <c r="U7" i="8"/>
  <c r="U8" i="8"/>
  <c r="U9" i="8"/>
  <c r="U2" i="8"/>
  <c r="R3" i="8"/>
  <c r="R4" i="8"/>
  <c r="R5" i="8"/>
  <c r="R6" i="8"/>
  <c r="R7" i="8"/>
  <c r="R8" i="8"/>
  <c r="R9" i="8"/>
  <c r="R2" i="8"/>
  <c r="K15" i="8"/>
  <c r="K14" i="8"/>
  <c r="J15" i="8"/>
  <c r="J14" i="8"/>
  <c r="H15" i="8"/>
  <c r="H14" i="8"/>
  <c r="G15" i="8"/>
  <c r="G14" i="8"/>
  <c r="E15" i="8"/>
  <c r="E14" i="8"/>
  <c r="D15" i="8"/>
  <c r="D14" i="8"/>
  <c r="L13" i="8"/>
  <c r="L12" i="8"/>
  <c r="L11" i="8"/>
  <c r="L10" i="8"/>
  <c r="L9" i="8"/>
  <c r="L8" i="8"/>
  <c r="L7" i="8"/>
  <c r="L6" i="8"/>
  <c r="L5" i="8"/>
  <c r="L4" i="8"/>
  <c r="L3" i="8"/>
  <c r="L2" i="8"/>
  <c r="I13" i="8"/>
  <c r="I12" i="8"/>
  <c r="I11" i="8"/>
  <c r="I10" i="8"/>
  <c r="I9" i="8"/>
  <c r="I8" i="8"/>
  <c r="I7" i="8"/>
  <c r="I6" i="8"/>
  <c r="I5" i="8"/>
  <c r="I4" i="8"/>
  <c r="I3" i="8"/>
  <c r="I2" i="8"/>
  <c r="F13" i="8"/>
  <c r="F12" i="8"/>
  <c r="F11" i="8"/>
  <c r="F10" i="8"/>
  <c r="F9" i="8"/>
  <c r="F8" i="8"/>
  <c r="F7" i="8"/>
  <c r="F6" i="8"/>
  <c r="F5" i="8"/>
  <c r="F4" i="8"/>
  <c r="F3" i="8"/>
  <c r="F2" i="8"/>
  <c r="J38" i="6"/>
  <c r="J37" i="6"/>
  <c r="J25" i="6"/>
  <c r="J24" i="6"/>
  <c r="J12" i="6"/>
  <c r="J11" i="6"/>
  <c r="AD26" i="5"/>
  <c r="AD25" i="5"/>
  <c r="AD13" i="5"/>
  <c r="AD12" i="5"/>
  <c r="T26" i="5"/>
  <c r="T25" i="5"/>
  <c r="T13" i="5"/>
  <c r="T12" i="5"/>
  <c r="J26" i="5"/>
  <c r="J25" i="5"/>
  <c r="J13" i="5"/>
  <c r="J12" i="5"/>
  <c r="E39" i="6"/>
  <c r="F39" i="6"/>
  <c r="G39" i="6"/>
  <c r="H39" i="6"/>
  <c r="I39" i="6"/>
  <c r="D39" i="6"/>
  <c r="I26" i="6"/>
  <c r="H26" i="6"/>
  <c r="G26" i="6"/>
  <c r="F26" i="6"/>
  <c r="E26" i="6"/>
  <c r="D26" i="6"/>
  <c r="E13" i="6"/>
  <c r="F13" i="6"/>
  <c r="G13" i="6"/>
  <c r="H13" i="6"/>
  <c r="I13" i="6"/>
  <c r="D13" i="6"/>
  <c r="E37" i="6"/>
  <c r="F37" i="6"/>
  <c r="G37" i="6"/>
  <c r="H37" i="6"/>
  <c r="I37" i="6"/>
  <c r="E38" i="6"/>
  <c r="F38" i="6"/>
  <c r="G38" i="6"/>
  <c r="H38" i="6"/>
  <c r="I38" i="6"/>
  <c r="D38" i="6"/>
  <c r="D37" i="6"/>
  <c r="E24" i="6"/>
  <c r="F24" i="6"/>
  <c r="G24" i="6"/>
  <c r="H24" i="6"/>
  <c r="I24" i="6"/>
  <c r="E25" i="6"/>
  <c r="F25" i="6"/>
  <c r="G25" i="6"/>
  <c r="H25" i="6"/>
  <c r="I25" i="6"/>
  <c r="D25" i="6"/>
  <c r="D24" i="6"/>
  <c r="E11" i="6"/>
  <c r="F11" i="6"/>
  <c r="G11" i="6"/>
  <c r="H11" i="6"/>
  <c r="I11" i="6"/>
  <c r="E12" i="6"/>
  <c r="F12" i="6"/>
  <c r="G12" i="6"/>
  <c r="H12" i="6"/>
  <c r="I12" i="6"/>
  <c r="D12" i="6"/>
  <c r="D11" i="6"/>
  <c r="AC26" i="5"/>
  <c r="AB26" i="5"/>
  <c r="AA26" i="5"/>
  <c r="Z26" i="5"/>
  <c r="Y26" i="5"/>
  <c r="X26" i="5"/>
  <c r="AC25" i="5"/>
  <c r="AB25" i="5"/>
  <c r="AA25" i="5"/>
  <c r="Z25" i="5"/>
  <c r="Y25" i="5"/>
  <c r="X25" i="5"/>
  <c r="AC13" i="5"/>
  <c r="AB13" i="5"/>
  <c r="AA13" i="5"/>
  <c r="Z13" i="5"/>
  <c r="Y13" i="5"/>
  <c r="X13" i="5"/>
  <c r="AC12" i="5"/>
  <c r="AB12" i="5"/>
  <c r="AA12" i="5"/>
  <c r="Z12" i="5"/>
  <c r="Y12" i="5"/>
  <c r="X12" i="5"/>
  <c r="S26" i="5"/>
  <c r="R26" i="5"/>
  <c r="Q26" i="5"/>
  <c r="P26" i="5"/>
  <c r="O26" i="5"/>
  <c r="N26" i="5"/>
  <c r="S25" i="5"/>
  <c r="R25" i="5"/>
  <c r="Q25" i="5"/>
  <c r="P25" i="5"/>
  <c r="O25" i="5"/>
  <c r="N25" i="5"/>
  <c r="S13" i="5"/>
  <c r="R13" i="5"/>
  <c r="Q13" i="5"/>
  <c r="P13" i="5"/>
  <c r="O13" i="5"/>
  <c r="N13" i="5"/>
  <c r="S12" i="5"/>
  <c r="R12" i="5"/>
  <c r="Q12" i="5"/>
  <c r="P12" i="5"/>
  <c r="O12" i="5"/>
  <c r="N12" i="5"/>
  <c r="I26" i="5"/>
  <c r="H26" i="5"/>
  <c r="G26" i="5"/>
  <c r="F26" i="5"/>
  <c r="E26" i="5"/>
  <c r="D26" i="5"/>
  <c r="I25" i="5"/>
  <c r="H25" i="5"/>
  <c r="G25" i="5"/>
  <c r="F25" i="5"/>
  <c r="E25" i="5"/>
  <c r="D25" i="5"/>
  <c r="E12" i="5"/>
  <c r="F12" i="5"/>
  <c r="G12" i="5"/>
  <c r="H12" i="5"/>
  <c r="I12" i="5"/>
  <c r="E13" i="5"/>
  <c r="F13" i="5"/>
  <c r="G13" i="5"/>
  <c r="H13" i="5"/>
  <c r="I13" i="5"/>
  <c r="D13" i="5"/>
  <c r="D12" i="5"/>
  <c r="AD23" i="5"/>
  <c r="J36" i="6" s="1"/>
  <c r="AD22" i="5"/>
  <c r="J35" i="6" s="1"/>
  <c r="AD21" i="5"/>
  <c r="J34" i="6" s="1"/>
  <c r="AD20" i="5"/>
  <c r="J33" i="6" s="1"/>
  <c r="AD19" i="5"/>
  <c r="J32" i="6" s="1"/>
  <c r="AD18" i="5"/>
  <c r="J31" i="6" s="1"/>
  <c r="AD17" i="5"/>
  <c r="J30" i="6" s="1"/>
  <c r="AD16" i="5"/>
  <c r="J29" i="6" s="1"/>
  <c r="AD10" i="5"/>
  <c r="AD9" i="5"/>
  <c r="AD8" i="5"/>
  <c r="AD7" i="5"/>
  <c r="AD6" i="5"/>
  <c r="AD5" i="5"/>
  <c r="AD4" i="5"/>
  <c r="AD3" i="5"/>
  <c r="T10" i="5"/>
  <c r="T9" i="5"/>
  <c r="T8" i="5"/>
  <c r="T7" i="5"/>
  <c r="T6" i="5"/>
  <c r="T5" i="5"/>
  <c r="T4" i="5"/>
  <c r="T3" i="5"/>
  <c r="T23" i="5"/>
  <c r="J23" i="6" s="1"/>
  <c r="T22" i="5"/>
  <c r="J22" i="6" s="1"/>
  <c r="T21" i="5"/>
  <c r="J21" i="6" s="1"/>
  <c r="T20" i="5"/>
  <c r="J20" i="6" s="1"/>
  <c r="T19" i="5"/>
  <c r="J19" i="6" s="1"/>
  <c r="T18" i="5"/>
  <c r="J18" i="6" s="1"/>
  <c r="T17" i="5"/>
  <c r="J17" i="6" s="1"/>
  <c r="T16" i="5"/>
  <c r="J16" i="6" s="1"/>
  <c r="J23" i="5"/>
  <c r="J10" i="6" s="1"/>
  <c r="J22" i="5"/>
  <c r="J9" i="6" s="1"/>
  <c r="J21" i="5"/>
  <c r="J8" i="6" s="1"/>
  <c r="J20" i="5"/>
  <c r="J7" i="6" s="1"/>
  <c r="J19" i="5"/>
  <c r="J6" i="6" s="1"/>
  <c r="J18" i="5"/>
  <c r="J5" i="6" s="1"/>
  <c r="J17" i="5"/>
  <c r="J4" i="6" s="1"/>
  <c r="J16" i="5"/>
  <c r="J3" i="6" s="1"/>
  <c r="J10" i="5"/>
  <c r="J9" i="5"/>
  <c r="J8" i="5"/>
  <c r="J7" i="5"/>
  <c r="J6" i="5"/>
  <c r="J5" i="5"/>
  <c r="J4" i="5"/>
  <c r="J3" i="5"/>
  <c r="D30" i="6"/>
  <c r="E30" i="6"/>
  <c r="F30" i="6"/>
  <c r="G30" i="6"/>
  <c r="H30" i="6"/>
  <c r="I30" i="6"/>
  <c r="F31" i="6"/>
  <c r="G31" i="6"/>
  <c r="I31" i="6"/>
  <c r="F32" i="6"/>
  <c r="G32" i="6"/>
  <c r="I32" i="6"/>
  <c r="D33" i="6"/>
  <c r="E33" i="6"/>
  <c r="F33" i="6"/>
  <c r="G33" i="6"/>
  <c r="H33" i="6"/>
  <c r="I33" i="6"/>
  <c r="D34" i="6"/>
  <c r="E34" i="6"/>
  <c r="F34" i="6"/>
  <c r="G34" i="6"/>
  <c r="H34" i="6"/>
  <c r="I34" i="6"/>
  <c r="E35" i="6"/>
  <c r="F35" i="6"/>
  <c r="G35" i="6"/>
  <c r="E36" i="6"/>
  <c r="F36" i="6"/>
  <c r="G36" i="6"/>
  <c r="E29" i="6"/>
  <c r="F29" i="6"/>
  <c r="G29" i="6"/>
  <c r="H29" i="6"/>
  <c r="I29" i="6"/>
  <c r="D29" i="6"/>
  <c r="D17" i="6"/>
  <c r="E17" i="6"/>
  <c r="F17" i="6"/>
  <c r="G17" i="6"/>
  <c r="H17" i="6"/>
  <c r="I17" i="6"/>
  <c r="F18" i="6"/>
  <c r="G18" i="6"/>
  <c r="I18" i="6"/>
  <c r="F19" i="6"/>
  <c r="G19" i="6"/>
  <c r="I19" i="6"/>
  <c r="D20" i="6"/>
  <c r="E20" i="6"/>
  <c r="F20" i="6"/>
  <c r="G20" i="6"/>
  <c r="H20" i="6"/>
  <c r="I20" i="6"/>
  <c r="D21" i="6"/>
  <c r="E21" i="6"/>
  <c r="F21" i="6"/>
  <c r="G21" i="6"/>
  <c r="H21" i="6"/>
  <c r="I21" i="6"/>
  <c r="E22" i="6"/>
  <c r="F22" i="6"/>
  <c r="E23" i="6"/>
  <c r="F23" i="6"/>
  <c r="E16" i="6"/>
  <c r="F16" i="6"/>
  <c r="G16" i="6"/>
  <c r="H16" i="6"/>
  <c r="I16" i="6"/>
  <c r="D16" i="6"/>
  <c r="D4" i="6"/>
  <c r="E4" i="6"/>
  <c r="F4" i="6"/>
  <c r="G4" i="6"/>
  <c r="H4" i="6"/>
  <c r="I4" i="6"/>
  <c r="F5" i="6"/>
  <c r="G5" i="6"/>
  <c r="F6" i="6"/>
  <c r="G6" i="6"/>
  <c r="D7" i="6"/>
  <c r="E7" i="6"/>
  <c r="F7" i="6"/>
  <c r="G7" i="6"/>
  <c r="H7" i="6"/>
  <c r="I7" i="6"/>
  <c r="D8" i="6"/>
  <c r="E8" i="6"/>
  <c r="F8" i="6"/>
  <c r="G8" i="6"/>
  <c r="H8" i="6"/>
  <c r="I8" i="6"/>
  <c r="E9" i="6"/>
  <c r="F9" i="6"/>
  <c r="E10" i="6"/>
  <c r="F10" i="6"/>
  <c r="G10" i="6"/>
  <c r="E3" i="6"/>
  <c r="F3" i="6"/>
  <c r="G3" i="6"/>
  <c r="H3" i="6"/>
  <c r="I3" i="6"/>
  <c r="D3" i="6"/>
  <c r="F14" i="8" l="1"/>
  <c r="L14" i="8"/>
  <c r="F15" i="8"/>
  <c r="I14" i="8"/>
  <c r="I15" i="8"/>
  <c r="L15" i="8"/>
</calcChain>
</file>

<file path=xl/sharedStrings.xml><?xml version="1.0" encoding="utf-8"?>
<sst xmlns="http://schemas.openxmlformats.org/spreadsheetml/2006/main" count="755" uniqueCount="34">
  <si>
    <t>Malampa</t>
  </si>
  <si>
    <t>Penama</t>
  </si>
  <si>
    <t>Sanma</t>
  </si>
  <si>
    <t>Shefa</t>
  </si>
  <si>
    <t>Tafea</t>
  </si>
  <si>
    <t>Torba</t>
  </si>
  <si>
    <t>F</t>
  </si>
  <si>
    <t>M</t>
  </si>
  <si>
    <t>Government of Vanuatu</t>
  </si>
  <si>
    <t>Church (Government Assisted)</t>
  </si>
  <si>
    <t>Private</t>
  </si>
  <si>
    <t>Church (Not Government Assisted)</t>
  </si>
  <si>
    <t>-</t>
  </si>
  <si>
    <t>2018 - enrolled</t>
  </si>
  <si>
    <t>2019 - enrolled</t>
  </si>
  <si>
    <t>2018 - promoted</t>
  </si>
  <si>
    <t>2019 - promoted</t>
  </si>
  <si>
    <t>2020 - enrolled</t>
  </si>
  <si>
    <t>2020 - promoted</t>
  </si>
  <si>
    <t>Overall</t>
  </si>
  <si>
    <t>Authority</t>
  </si>
  <si>
    <t>dName</t>
  </si>
  <si>
    <t>Sex</t>
  </si>
  <si>
    <t>enrollment</t>
  </si>
  <si>
    <t>promoted</t>
  </si>
  <si>
    <t># of promoted</t>
  </si>
  <si>
    <t>N/A</t>
  </si>
  <si>
    <t># of enrolled</t>
  </si>
  <si>
    <t>Promotion Rate - 2018</t>
  </si>
  <si>
    <t>Promotion Rate - 2019</t>
  </si>
  <si>
    <t>Promotion Rate - 2020</t>
  </si>
  <si>
    <t>Church - not Gov. Assisted</t>
  </si>
  <si>
    <t>Church - Gov. Assisted</t>
  </si>
  <si>
    <t>Gov. of Vanuatu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</si>
</sst>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/>
      <top style="thick">
        <color rgb="FF657BA3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9" fontId="0" fillId="0" borderId="0" xfId="1" applyFont="1" applyBorder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1" xfId="0" applyBorder="1" applyAlignment="1">
      <alignment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9" fontId="0" fillId="0" borderId="0" xfId="1" applyFont="1"/>
    <xf numFmtId="0" fontId="0" fillId="0" borderId="1" xfId="0" applyBorder="1"/>
    <xf numFmtId="0" fontId="0" fillId="0" borderId="3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2" borderId="5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164" fontId="0" fillId="0" borderId="0" xfId="1" applyNumberFormat="1" applyFont="1"/>
    <xf numFmtId="10" fontId="0" fillId="0" borderId="0" xfId="1" applyNumberFormat="1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5" xfId="0" applyFont="1" applyFill="1" applyBorder="1" applyAlignment="1">
      <alignment horizontal="right" wrapText="1"/>
    </xf>
    <xf numFmtId="0" fontId="1" fillId="2" borderId="4" xfId="0" applyFont="1" applyFill="1" applyBorder="1" applyAlignment="1">
      <alignment horizontal="right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Primary education promotion rates, by gender, by province, 2018, 2019, 2020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rates!$AG$3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rates!$AH$1:$AU$2</c:f>
              <c:multiLvlStrCache>
                <c:ptCount val="1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Torba</c:v>
                  </c:pt>
                  <c:pt idx="12">
                    <c:v>Overall</c:v>
                  </c:pt>
                </c:lvl>
              </c:multiLvlStrCache>
            </c:multiLvlStrRef>
          </c:cat>
          <c:val>
            <c:numRef>
              <c:f>rates!$AH$3:$AU$3</c:f>
              <c:numCache>
                <c:formatCode>0%</c:formatCode>
                <c:ptCount val="14"/>
                <c:pt idx="0">
                  <c:v>0.8093515887367605</c:v>
                </c:pt>
                <c:pt idx="1">
                  <c:v>0.7730285714285714</c:v>
                </c:pt>
                <c:pt idx="2">
                  <c:v>0.69579883471327808</c:v>
                </c:pt>
                <c:pt idx="3">
                  <c:v>0.65349290286668527</c:v>
                </c:pt>
                <c:pt idx="4">
                  <c:v>0.83047582354074356</c:v>
                </c:pt>
                <c:pt idx="5">
                  <c:v>0.79418844566712521</c:v>
                </c:pt>
                <c:pt idx="6" formatCode="0.0%">
                  <c:v>0.83859167809785096</c:v>
                </c:pt>
                <c:pt idx="7" formatCode="0.0%">
                  <c:v>0.80082079343365253</c:v>
                </c:pt>
                <c:pt idx="8">
                  <c:v>0.73713398402839392</c:v>
                </c:pt>
                <c:pt idx="9">
                  <c:v>0.72434860736747531</c:v>
                </c:pt>
                <c:pt idx="10">
                  <c:v>0.79327398615232447</c:v>
                </c:pt>
                <c:pt idx="11">
                  <c:v>0.7232142857142857</c:v>
                </c:pt>
                <c:pt idx="12" formatCode="0.0%">
                  <c:v>0.79252550915871001</c:v>
                </c:pt>
                <c:pt idx="13">
                  <c:v>0.75768966638956159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57-423C-80F4-2692F383A118}"/>
            </c:ext>
          </c:extLst>
        </c:ser>
        <c:ser>
          <c:idx val="1"/>
          <c:order val="1"/>
          <c:tx>
            <c:strRef>
              <c:f>rates!$AG$4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rates!$AH$1:$AU$2</c:f>
              <c:multiLvlStrCache>
                <c:ptCount val="1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Torba</c:v>
                  </c:pt>
                  <c:pt idx="12">
                    <c:v>Overall</c:v>
                  </c:pt>
                </c:lvl>
              </c:multiLvlStrCache>
            </c:multiLvlStrRef>
          </c:cat>
          <c:val>
            <c:numRef>
              <c:f>rates!$AH$4:$AU$4</c:f>
              <c:numCache>
                <c:formatCode>0%</c:formatCode>
                <c:ptCount val="14"/>
                <c:pt idx="0">
                  <c:v>0.85154690618762474</c:v>
                </c:pt>
                <c:pt idx="1">
                  <c:v>0.80567344203707836</c:v>
                </c:pt>
                <c:pt idx="2">
                  <c:v>0.727176220806794</c:v>
                </c:pt>
                <c:pt idx="3" formatCode="0.0%">
                  <c:v>0.69673456191399941</c:v>
                </c:pt>
                <c:pt idx="4">
                  <c:v>0.8435267468200035</c:v>
                </c:pt>
                <c:pt idx="5">
                  <c:v>0.81475128644939965</c:v>
                </c:pt>
                <c:pt idx="6">
                  <c:v>0.87001830728066465</c:v>
                </c:pt>
                <c:pt idx="7">
                  <c:v>0.84704239654734703</c:v>
                </c:pt>
                <c:pt idx="8">
                  <c:v>0.80321704616670153</c:v>
                </c:pt>
                <c:pt idx="9">
                  <c:v>0.78735330180416885</c:v>
                </c:pt>
                <c:pt idx="10">
                  <c:v>0.77298311444652912</c:v>
                </c:pt>
                <c:pt idx="11">
                  <c:v>0.77788844621513942</c:v>
                </c:pt>
                <c:pt idx="12">
                  <c:v>0.82876953813609122</c:v>
                </c:pt>
                <c:pt idx="13">
                  <c:v>0.80268775810177084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57-423C-80F4-2692F383A118}"/>
            </c:ext>
          </c:extLst>
        </c:ser>
        <c:ser>
          <c:idx val="2"/>
          <c:order val="2"/>
          <c:tx>
            <c:strRef>
              <c:f>rates!$AG$5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rates!$AH$1:$AU$2</c:f>
              <c:multiLvlStrCache>
                <c:ptCount val="1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Torba</c:v>
                  </c:pt>
                  <c:pt idx="12">
                    <c:v>Overall</c:v>
                  </c:pt>
                </c:lvl>
              </c:multiLvlStrCache>
            </c:multiLvlStrRef>
          </c:cat>
          <c:val>
            <c:numRef>
              <c:f>rates!$AH$5:$AU$5</c:f>
              <c:numCache>
                <c:formatCode>0%</c:formatCode>
                <c:ptCount val="14"/>
                <c:pt idx="0">
                  <c:v>0.83021192705766389</c:v>
                </c:pt>
                <c:pt idx="1">
                  <c:v>0.7862544483985765</c:v>
                </c:pt>
                <c:pt idx="2">
                  <c:v>0.75566502463054186</c:v>
                </c:pt>
                <c:pt idx="3" formatCode="0.0%">
                  <c:v>0.69939759036144578</c:v>
                </c:pt>
                <c:pt idx="4">
                  <c:v>0.76869476546566962</c:v>
                </c:pt>
                <c:pt idx="5">
                  <c:v>0.74632237871674489</c:v>
                </c:pt>
                <c:pt idx="6" formatCode="0.0%">
                  <c:v>0.8380281690140845</c:v>
                </c:pt>
                <c:pt idx="7" formatCode="0.0%">
                  <c:v>0.80002334812047626</c:v>
                </c:pt>
                <c:pt idx="8">
                  <c:v>0.73749240429410579</c:v>
                </c:pt>
                <c:pt idx="9">
                  <c:v>0.69728783902012248</c:v>
                </c:pt>
                <c:pt idx="10">
                  <c:v>0.70257387988560538</c:v>
                </c:pt>
                <c:pt idx="11">
                  <c:v>0.65430861723446898</c:v>
                </c:pt>
                <c:pt idx="12" formatCode="0.0%">
                  <c:v>0.78841055893663892</c:v>
                </c:pt>
                <c:pt idx="13">
                  <c:v>0.75011022553840934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57-423C-80F4-2692F383A1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9"/>
        <c:overlap val="-63"/>
        <c:axId val="2013444719"/>
        <c:axId val="2013445551"/>
      </c:barChart>
      <c:catAx>
        <c:axId val="2013444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3445551"/>
        <c:crosses val="autoZero"/>
        <c:auto val="1"/>
        <c:lblAlgn val="ctr"/>
        <c:lblOffset val="100"/>
        <c:noMultiLvlLbl val="0"/>
      </c:catAx>
      <c:valAx>
        <c:axId val="201344555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2013444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0" i="0" baseline="0">
                <a:effectLst/>
              </a:rPr>
              <a:t>20. Primary education promotion rates, by gender, by </a:t>
            </a:r>
            <a:r>
              <a:rPr lang="tr-TR" sz="1200" b="0" i="0" baseline="0">
                <a:effectLst/>
              </a:rPr>
              <a:t>education authority</a:t>
            </a:r>
            <a:r>
              <a:rPr lang="en-GB" sz="1200" b="0" i="0" baseline="0">
                <a:effectLst/>
              </a:rPr>
              <a:t>, 2018, 2019, 2020</a:t>
            </a:r>
            <a:endParaRPr lang="en-GB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rates!$U$1:$AB$2</c:f>
              <c:multiLvlStrCache>
                <c:ptCount val="8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Church (Not Government Assisted)</c:v>
                  </c:pt>
                  <c:pt idx="4">
                    <c:v>Government of Vanuatu</c:v>
                  </c:pt>
                  <c:pt idx="6">
                    <c:v>Private</c:v>
                  </c:pt>
                </c:lvl>
              </c:multiLvlStrCache>
            </c:multiLvlStrRef>
          </c:cat>
          <c:val>
            <c:numRef>
              <c:f>rates!$U$9:$AB$9</c:f>
              <c:numCache>
                <c:formatCode>0%</c:formatCode>
                <c:ptCount val="8"/>
                <c:pt idx="0">
                  <c:v>0.76535472549511152</c:v>
                </c:pt>
                <c:pt idx="1">
                  <c:v>0.7238503155996393</c:v>
                </c:pt>
                <c:pt idx="2">
                  <c:v>0.75903614457831325</c:v>
                </c:pt>
                <c:pt idx="3">
                  <c:v>0.58823529411764708</c:v>
                </c:pt>
                <c:pt idx="4">
                  <c:v>0.80751528907382886</c:v>
                </c:pt>
                <c:pt idx="5" formatCode="0.0%">
                  <c:v>0.7755708390646493</c:v>
                </c:pt>
                <c:pt idx="6">
                  <c:v>0.75467775467775466</c:v>
                </c:pt>
                <c:pt idx="7">
                  <c:v>0.73831775700934577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53-4BFE-949B-5DC5E54A2E60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rates!$U$1:$AB$2</c:f>
              <c:multiLvlStrCache>
                <c:ptCount val="8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Church (Not Government Assisted)</c:v>
                  </c:pt>
                  <c:pt idx="4">
                    <c:v>Government of Vanuatu</c:v>
                  </c:pt>
                  <c:pt idx="6">
                    <c:v>Private</c:v>
                  </c:pt>
                </c:lvl>
              </c:multiLvlStrCache>
            </c:multiLvlStrRef>
          </c:cat>
          <c:val>
            <c:numRef>
              <c:f>rates!$U$22:$AB$22</c:f>
              <c:numCache>
                <c:formatCode>0%</c:formatCode>
                <c:ptCount val="8"/>
                <c:pt idx="0">
                  <c:v>0.79201860692863268</c:v>
                </c:pt>
                <c:pt idx="1">
                  <c:v>0.75462241033637778</c:v>
                </c:pt>
                <c:pt idx="2">
                  <c:v>0.81818181818181823</c:v>
                </c:pt>
                <c:pt idx="3">
                  <c:v>0.81714285714285717</c:v>
                </c:pt>
                <c:pt idx="4">
                  <c:v>0.84776047325848125</c:v>
                </c:pt>
                <c:pt idx="5">
                  <c:v>0.82603120324855739</c:v>
                </c:pt>
                <c:pt idx="6">
                  <c:v>0.80893682588597848</c:v>
                </c:pt>
                <c:pt idx="7">
                  <c:v>0.79148936170212769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53-4BFE-949B-5DC5E54A2E60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rates!$U$1:$AB$2</c:f>
              <c:multiLvlStrCache>
                <c:ptCount val="8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Church (Not Government Assisted)</c:v>
                  </c:pt>
                  <c:pt idx="4">
                    <c:v>Government of Vanuatu</c:v>
                  </c:pt>
                  <c:pt idx="6">
                    <c:v>Private</c:v>
                  </c:pt>
                </c:lvl>
              </c:multiLvlStrCache>
            </c:multiLvlStrRef>
          </c:cat>
          <c:val>
            <c:numRef>
              <c:f>rates!$U$35:$AB$35</c:f>
              <c:numCache>
                <c:formatCode>0%</c:formatCode>
                <c:ptCount val="8"/>
                <c:pt idx="0">
                  <c:v>0.71014148139341338</c:v>
                </c:pt>
                <c:pt idx="1">
                  <c:v>0.67238535136918509</c:v>
                </c:pt>
                <c:pt idx="2">
                  <c:v>0.65217391304347827</c:v>
                </c:pt>
                <c:pt idx="3">
                  <c:v>0.65104166666666663</c:v>
                </c:pt>
                <c:pt idx="4">
                  <c:v>0.82459641913707071</c:v>
                </c:pt>
                <c:pt idx="5" formatCode="0.0%">
                  <c:v>0.78329630805035444</c:v>
                </c:pt>
                <c:pt idx="6">
                  <c:v>0.84268707482993199</c:v>
                </c:pt>
                <c:pt idx="7">
                  <c:v>0.82612055641421944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53-4BFE-949B-5DC5E54A2E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54892159"/>
        <c:axId val="1954896319"/>
      </c:barChart>
      <c:catAx>
        <c:axId val="1954892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4896319"/>
        <c:crosses val="autoZero"/>
        <c:auto val="1"/>
        <c:lblAlgn val="ctr"/>
        <c:lblOffset val="100"/>
        <c:noMultiLvlLbl val="0"/>
      </c:catAx>
      <c:valAx>
        <c:axId val="195489631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954892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0" i="0" u="none" strike="noStrike" baseline="0">
                <a:effectLst/>
              </a:rPr>
              <a:t>Primary education promotion rates, by gender, by province, 2018, 2019, 2020</a:t>
            </a:r>
            <a:endParaRPr lang="en-GB" sz="1200"/>
          </a:p>
        </c:rich>
      </c:tx>
      <c:layout>
        <c:manualLayout>
          <c:xMode val="edge"/>
          <c:yMode val="edge"/>
          <c:x val="0.18854815524676569"/>
          <c:y val="2.52976205297162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-8.3170249063243221E-3"/>
                  <c:y val="-5.48115111477185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6D-4C0B-A1D0-C41A02CB61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figures!$B$2:$C$15</c:f>
              <c:multiLvlStrCache>
                <c:ptCount val="1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Torba</c:v>
                  </c:pt>
                  <c:pt idx="12">
                    <c:v>Overall</c:v>
                  </c:pt>
                </c:lvl>
              </c:multiLvlStrCache>
            </c:multiLvlStrRef>
          </c:cat>
          <c:val>
            <c:numRef>
              <c:f>figures!$F$2:$F$15</c:f>
              <c:numCache>
                <c:formatCode>0%</c:formatCode>
                <c:ptCount val="14"/>
                <c:pt idx="0">
                  <c:v>0.8093515887367605</c:v>
                </c:pt>
                <c:pt idx="1">
                  <c:v>0.7730285714285714</c:v>
                </c:pt>
                <c:pt idx="2">
                  <c:v>0.69579883471327808</c:v>
                </c:pt>
                <c:pt idx="3">
                  <c:v>0.65349290286668527</c:v>
                </c:pt>
                <c:pt idx="4">
                  <c:v>0.83047582354074356</c:v>
                </c:pt>
                <c:pt idx="5">
                  <c:v>0.79418844566712521</c:v>
                </c:pt>
                <c:pt idx="6" formatCode="0.0%">
                  <c:v>0.83859167809785096</c:v>
                </c:pt>
                <c:pt idx="7" formatCode="0.0%">
                  <c:v>0.80082079343365253</c:v>
                </c:pt>
                <c:pt idx="8" formatCode="0.00%">
                  <c:v>0.73713398402839392</c:v>
                </c:pt>
                <c:pt idx="9">
                  <c:v>0.72434860736747531</c:v>
                </c:pt>
                <c:pt idx="10">
                  <c:v>0.79327398615232447</c:v>
                </c:pt>
                <c:pt idx="11">
                  <c:v>0.7232142857142857</c:v>
                </c:pt>
                <c:pt idx="12" formatCode="0.0%">
                  <c:v>0.79252550915871001</c:v>
                </c:pt>
                <c:pt idx="13">
                  <c:v>0.75768966638956159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6D-4C0B-A1D0-C41A02CB61F9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0"/>
                  <c:y val="-4.6378970971146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6D-4C0B-A1D0-C41A02CB61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figures!$B$2:$C$15</c:f>
              <c:multiLvlStrCache>
                <c:ptCount val="1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Torba</c:v>
                  </c:pt>
                  <c:pt idx="12">
                    <c:v>Overall</c:v>
                  </c:pt>
                </c:lvl>
              </c:multiLvlStrCache>
            </c:multiLvlStrRef>
          </c:cat>
          <c:val>
            <c:numRef>
              <c:f>figures!$I$2:$I$15</c:f>
              <c:numCache>
                <c:formatCode>0%</c:formatCode>
                <c:ptCount val="14"/>
                <c:pt idx="0">
                  <c:v>0.85154690618762474</c:v>
                </c:pt>
                <c:pt idx="1">
                  <c:v>0.80567344203707836</c:v>
                </c:pt>
                <c:pt idx="2">
                  <c:v>0.727176220806794</c:v>
                </c:pt>
                <c:pt idx="3" formatCode="0.0%">
                  <c:v>0.69673456191399941</c:v>
                </c:pt>
                <c:pt idx="4">
                  <c:v>0.8435267468200035</c:v>
                </c:pt>
                <c:pt idx="5">
                  <c:v>0.81475128644939965</c:v>
                </c:pt>
                <c:pt idx="6">
                  <c:v>0.87001830728066465</c:v>
                </c:pt>
                <c:pt idx="7">
                  <c:v>0.84704239654734703</c:v>
                </c:pt>
                <c:pt idx="8">
                  <c:v>0.80321704616670153</c:v>
                </c:pt>
                <c:pt idx="9">
                  <c:v>0.78735330180416885</c:v>
                </c:pt>
                <c:pt idx="10">
                  <c:v>0.77298311444652912</c:v>
                </c:pt>
                <c:pt idx="11">
                  <c:v>0.77788844621513942</c:v>
                </c:pt>
                <c:pt idx="12">
                  <c:v>0.82876953813609122</c:v>
                </c:pt>
                <c:pt idx="13">
                  <c:v>0.80268775810177084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6D-4C0B-A1D0-C41A02CB61F9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figures!$B$2:$C$15</c:f>
              <c:multiLvlStrCache>
                <c:ptCount val="1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Torba</c:v>
                  </c:pt>
                  <c:pt idx="12">
                    <c:v>Overall</c:v>
                  </c:pt>
                </c:lvl>
              </c:multiLvlStrCache>
            </c:multiLvlStrRef>
          </c:cat>
          <c:val>
            <c:numRef>
              <c:f>figures!$L$2:$L$15</c:f>
              <c:numCache>
                <c:formatCode>0%</c:formatCode>
                <c:ptCount val="14"/>
                <c:pt idx="0">
                  <c:v>0.83021192705766389</c:v>
                </c:pt>
                <c:pt idx="1">
                  <c:v>0.7862544483985765</c:v>
                </c:pt>
                <c:pt idx="2">
                  <c:v>0.75566502463054186</c:v>
                </c:pt>
                <c:pt idx="3" formatCode="0.0%">
                  <c:v>0.69939759036144578</c:v>
                </c:pt>
                <c:pt idx="4">
                  <c:v>0.76869476546566962</c:v>
                </c:pt>
                <c:pt idx="5">
                  <c:v>0.74632237871674489</c:v>
                </c:pt>
                <c:pt idx="6" formatCode="0.0%">
                  <c:v>0.8380281690140845</c:v>
                </c:pt>
                <c:pt idx="7" formatCode="0.0%">
                  <c:v>0.80002334812047626</c:v>
                </c:pt>
                <c:pt idx="8" formatCode="0.00%">
                  <c:v>0.73749240429410579</c:v>
                </c:pt>
                <c:pt idx="9">
                  <c:v>0.69728783902012248</c:v>
                </c:pt>
                <c:pt idx="10">
                  <c:v>0.70257387988560538</c:v>
                </c:pt>
                <c:pt idx="11">
                  <c:v>0.65430861723446898</c:v>
                </c:pt>
                <c:pt idx="12" formatCode="0.0%">
                  <c:v>0.78841055893663892</c:v>
                </c:pt>
                <c:pt idx="13">
                  <c:v>0.75011022553840934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6D-4C0B-A1D0-C41A02CB61F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33"/>
        <c:overlap val="-89"/>
        <c:axId val="535089487"/>
        <c:axId val="535077423"/>
      </c:barChart>
      <c:catAx>
        <c:axId val="535089487"/>
        <c:scaling>
          <c:orientation val="maxMin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077423"/>
        <c:crosses val="autoZero"/>
        <c:auto val="1"/>
        <c:lblAlgn val="ctr"/>
        <c:lblOffset val="100"/>
        <c:noMultiLvlLbl val="0"/>
      </c:catAx>
      <c:valAx>
        <c:axId val="535077423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53508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0" i="0" u="none" strike="noStrike" baseline="0">
                <a:effectLst/>
              </a:rPr>
              <a:t>Primary education promotion rates, by gender, by education authority, by province, 2018, 2019, 2020</a:t>
            </a:r>
            <a:endParaRPr lang="en-GB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figures!$AM$2:$AO$37</c:f>
              <c:multiLvlStrCache>
                <c:ptCount val="3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</c:lvl>
                <c:lvl>
                  <c:pt idx="0">
                    <c:v>Church - Gov. Assisted</c:v>
                  </c:pt>
                  <c:pt idx="2">
                    <c:v>Church - not Gov. Assisted</c:v>
                  </c:pt>
                  <c:pt idx="4">
                    <c:v>Gov. of Vanuatu</c:v>
                  </c:pt>
                  <c:pt idx="6">
                    <c:v>Church - Gov. Assisted</c:v>
                  </c:pt>
                  <c:pt idx="8">
                    <c:v>Government of Vanuatu</c:v>
                  </c:pt>
                  <c:pt idx="10">
                    <c:v>Church - Gov. Assisted</c:v>
                  </c:pt>
                  <c:pt idx="12">
                    <c:v>Church - not Gov. Assisted</c:v>
                  </c:pt>
                  <c:pt idx="14">
                    <c:v>Gov. of Vanuatu</c:v>
                  </c:pt>
                  <c:pt idx="16">
                    <c:v>Private</c:v>
                  </c:pt>
                  <c:pt idx="18">
                    <c:v>Church - Gov. Assisted</c:v>
                  </c:pt>
                  <c:pt idx="20">
                    <c:v>Church - not Gov. Assisted</c:v>
                  </c:pt>
                  <c:pt idx="22">
                    <c:v>Gov. of Vanuatu</c:v>
                  </c:pt>
                  <c:pt idx="24">
                    <c:v>Private</c:v>
                  </c:pt>
                  <c:pt idx="26">
                    <c:v>Church - Gov. Assisted</c:v>
                  </c:pt>
                  <c:pt idx="28">
                    <c:v>Gov. of Vanuatu</c:v>
                  </c:pt>
                  <c:pt idx="30">
                    <c:v>Private</c:v>
                  </c:pt>
                  <c:pt idx="32">
                    <c:v>Church - Gov. Assisted</c:v>
                  </c:pt>
                  <c:pt idx="34">
                    <c:v>Gov. of Vanuatu</c:v>
                  </c:pt>
                </c:lvl>
                <c:lvl>
                  <c:pt idx="0">
                    <c:v>Malampa</c:v>
                  </c:pt>
                  <c:pt idx="6">
                    <c:v>Penama</c:v>
                  </c:pt>
                  <c:pt idx="10">
                    <c:v>Sanma</c:v>
                  </c:pt>
                  <c:pt idx="18">
                    <c:v>Shefa</c:v>
                  </c:pt>
                  <c:pt idx="26">
                    <c:v>Tafea</c:v>
                  </c:pt>
                  <c:pt idx="32">
                    <c:v>Torba</c:v>
                  </c:pt>
                </c:lvl>
              </c:multiLvlStrCache>
            </c:multiLvlStrRef>
          </c:cat>
          <c:val>
            <c:numRef>
              <c:f>figures!$AR$2:$AR$37</c:f>
              <c:numCache>
                <c:formatCode>0%</c:formatCode>
                <c:ptCount val="36"/>
                <c:pt idx="0">
                  <c:v>0.75598086124401909</c:v>
                </c:pt>
                <c:pt idx="1">
                  <c:v>0.68894952251023189</c:v>
                </c:pt>
                <c:pt idx="4">
                  <c:v>0.83492548719908288</c:v>
                </c:pt>
                <c:pt idx="5">
                  <c:v>0.8154004812650395</c:v>
                </c:pt>
                <c:pt idx="6">
                  <c:v>0.70083102493074789</c:v>
                </c:pt>
                <c:pt idx="7">
                  <c:v>0.65993690851735021</c:v>
                </c:pt>
                <c:pt idx="8">
                  <c:v>0.69179966978536045</c:v>
                </c:pt>
                <c:pt idx="9">
                  <c:v>0.64840637450199201</c:v>
                </c:pt>
                <c:pt idx="10">
                  <c:v>0.79449152542372881</c:v>
                </c:pt>
                <c:pt idx="11">
                  <c:v>0.7577756833176249</c:v>
                </c:pt>
                <c:pt idx="12">
                  <c:v>4.7619047619047616E-2</c:v>
                </c:pt>
                <c:pt idx="13">
                  <c:v>0</c:v>
                </c:pt>
                <c:pt idx="14">
                  <c:v>0.85618525289457648</c:v>
                </c:pt>
                <c:pt idx="15">
                  <c:v>0.82285401858939311</c:v>
                </c:pt>
                <c:pt idx="17">
                  <c:v>1</c:v>
                </c:pt>
                <c:pt idx="18">
                  <c:v>0.83731155778894473</c:v>
                </c:pt>
                <c:pt idx="19">
                  <c:v>0.80059171597633139</c:v>
                </c:pt>
                <c:pt idx="20">
                  <c:v>1</c:v>
                </c:pt>
                <c:pt idx="21">
                  <c:v>1</c:v>
                </c:pt>
                <c:pt idx="22">
                  <c:v>0.83677548301132576</c:v>
                </c:pt>
                <c:pt idx="23">
                  <c:v>0.79781846513439814</c:v>
                </c:pt>
                <c:pt idx="24">
                  <c:v>0.83910891089108908</c:v>
                </c:pt>
                <c:pt idx="25">
                  <c:v>0.81422018348623848</c:v>
                </c:pt>
                <c:pt idx="26">
                  <c:v>0.69824561403508767</c:v>
                </c:pt>
                <c:pt idx="27">
                  <c:v>0.68504901960784315</c:v>
                </c:pt>
                <c:pt idx="28">
                  <c:v>0.76646706586826352</c:v>
                </c:pt>
                <c:pt idx="29">
                  <c:v>0.74941329856584094</c:v>
                </c:pt>
                <c:pt idx="30">
                  <c:v>0.31168831168831168</c:v>
                </c:pt>
                <c:pt idx="31">
                  <c:v>0.39795918367346939</c:v>
                </c:pt>
                <c:pt idx="32">
                  <c:v>0.84799999999999998</c:v>
                </c:pt>
                <c:pt idx="33">
                  <c:v>0.76127320954907163</c:v>
                </c:pt>
                <c:pt idx="34">
                  <c:v>0.76100628930817615</c:v>
                </c:pt>
                <c:pt idx="35">
                  <c:v>0.70047543581616478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B7-4791-8DB8-F2F367174007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figures!$AM$2:$AO$37</c:f>
              <c:multiLvlStrCache>
                <c:ptCount val="3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</c:lvl>
                <c:lvl>
                  <c:pt idx="0">
                    <c:v>Church - Gov. Assisted</c:v>
                  </c:pt>
                  <c:pt idx="2">
                    <c:v>Church - not Gov. Assisted</c:v>
                  </c:pt>
                  <c:pt idx="4">
                    <c:v>Gov. of Vanuatu</c:v>
                  </c:pt>
                  <c:pt idx="6">
                    <c:v>Church - Gov. Assisted</c:v>
                  </c:pt>
                  <c:pt idx="8">
                    <c:v>Government of Vanuatu</c:v>
                  </c:pt>
                  <c:pt idx="10">
                    <c:v>Church - Gov. Assisted</c:v>
                  </c:pt>
                  <c:pt idx="12">
                    <c:v>Church - not Gov. Assisted</c:v>
                  </c:pt>
                  <c:pt idx="14">
                    <c:v>Gov. of Vanuatu</c:v>
                  </c:pt>
                  <c:pt idx="16">
                    <c:v>Private</c:v>
                  </c:pt>
                  <c:pt idx="18">
                    <c:v>Church - Gov. Assisted</c:v>
                  </c:pt>
                  <c:pt idx="20">
                    <c:v>Church - not Gov. Assisted</c:v>
                  </c:pt>
                  <c:pt idx="22">
                    <c:v>Gov. of Vanuatu</c:v>
                  </c:pt>
                  <c:pt idx="24">
                    <c:v>Private</c:v>
                  </c:pt>
                  <c:pt idx="26">
                    <c:v>Church - Gov. Assisted</c:v>
                  </c:pt>
                  <c:pt idx="28">
                    <c:v>Gov. of Vanuatu</c:v>
                  </c:pt>
                  <c:pt idx="30">
                    <c:v>Private</c:v>
                  </c:pt>
                  <c:pt idx="32">
                    <c:v>Church - Gov. Assisted</c:v>
                  </c:pt>
                  <c:pt idx="34">
                    <c:v>Gov. of Vanuatu</c:v>
                  </c:pt>
                </c:lvl>
                <c:lvl>
                  <c:pt idx="0">
                    <c:v>Malampa</c:v>
                  </c:pt>
                  <c:pt idx="6">
                    <c:v>Penama</c:v>
                  </c:pt>
                  <c:pt idx="10">
                    <c:v>Sanma</c:v>
                  </c:pt>
                  <c:pt idx="18">
                    <c:v>Shefa</c:v>
                  </c:pt>
                  <c:pt idx="26">
                    <c:v>Tafea</c:v>
                  </c:pt>
                  <c:pt idx="32">
                    <c:v>Torba</c:v>
                  </c:pt>
                </c:lvl>
              </c:multiLvlStrCache>
            </c:multiLvlStrRef>
          </c:cat>
          <c:val>
            <c:numRef>
              <c:f>figures!$AU$2:$AU$37</c:f>
              <c:numCache>
                <c:formatCode>0%</c:formatCode>
                <c:ptCount val="36"/>
                <c:pt idx="0">
                  <c:v>0.77522935779816515</c:v>
                </c:pt>
                <c:pt idx="1">
                  <c:v>0.699585635359116</c:v>
                </c:pt>
                <c:pt idx="2">
                  <c:v>1</c:v>
                </c:pt>
                <c:pt idx="3">
                  <c:v>1</c:v>
                </c:pt>
                <c:pt idx="4">
                  <c:v>0.88756070227867012</c:v>
                </c:pt>
                <c:pt idx="5">
                  <c:v>0.85480640854472634</c:v>
                </c:pt>
                <c:pt idx="6">
                  <c:v>0.73667462211614954</c:v>
                </c:pt>
                <c:pt idx="7">
                  <c:v>0.67931281317108094</c:v>
                </c:pt>
                <c:pt idx="8">
                  <c:v>0.71956660293180374</c:v>
                </c:pt>
                <c:pt idx="9">
                  <c:v>0.71108490566037741</c:v>
                </c:pt>
                <c:pt idx="10">
                  <c:v>0.7928205128205128</c:v>
                </c:pt>
                <c:pt idx="11">
                  <c:v>0.75452538631346577</c:v>
                </c:pt>
                <c:pt idx="12">
                  <c:v>0.71875</c:v>
                </c:pt>
                <c:pt idx="13">
                  <c:v>0.7407407407407407</c:v>
                </c:pt>
                <c:pt idx="14">
                  <c:v>0.87090763907372903</c:v>
                </c:pt>
                <c:pt idx="15">
                  <c:v>0.84904738641915001</c:v>
                </c:pt>
                <c:pt idx="18">
                  <c:v>0.88707799767171125</c:v>
                </c:pt>
                <c:pt idx="19">
                  <c:v>0.87291897891231962</c:v>
                </c:pt>
                <c:pt idx="20">
                  <c:v>0.80681818181818177</c:v>
                </c:pt>
                <c:pt idx="21">
                  <c:v>0.79545454545454541</c:v>
                </c:pt>
                <c:pt idx="22">
                  <c:v>0.87406296851574217</c:v>
                </c:pt>
                <c:pt idx="23">
                  <c:v>0.84670433145009416</c:v>
                </c:pt>
                <c:pt idx="24">
                  <c:v>0.80191693290734822</c:v>
                </c:pt>
                <c:pt idx="25">
                  <c:v>0.78761061946902655</c:v>
                </c:pt>
                <c:pt idx="26">
                  <c:v>0.76010262989095578</c:v>
                </c:pt>
                <c:pt idx="27">
                  <c:v>0.73867595818815335</c:v>
                </c:pt>
                <c:pt idx="28">
                  <c:v>0.82277691107644302</c:v>
                </c:pt>
                <c:pt idx="29">
                  <c:v>0.80782828282828278</c:v>
                </c:pt>
                <c:pt idx="30">
                  <c:v>1</c:v>
                </c:pt>
                <c:pt idx="31">
                  <c:v>0.88888888888888884</c:v>
                </c:pt>
                <c:pt idx="32">
                  <c:v>0.72944297082228116</c:v>
                </c:pt>
                <c:pt idx="33">
                  <c:v>0.75290697674418605</c:v>
                </c:pt>
                <c:pt idx="34">
                  <c:v>0.79680696661828743</c:v>
                </c:pt>
                <c:pt idx="35">
                  <c:v>0.79090909090909089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B7-4791-8DB8-F2F367174007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figures!$AM$2:$AO$37</c:f>
              <c:multiLvlStrCache>
                <c:ptCount val="3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</c:lvl>
                <c:lvl>
                  <c:pt idx="0">
                    <c:v>Church - Gov. Assisted</c:v>
                  </c:pt>
                  <c:pt idx="2">
                    <c:v>Church - not Gov. Assisted</c:v>
                  </c:pt>
                  <c:pt idx="4">
                    <c:v>Gov. of Vanuatu</c:v>
                  </c:pt>
                  <c:pt idx="6">
                    <c:v>Church - Gov. Assisted</c:v>
                  </c:pt>
                  <c:pt idx="8">
                    <c:v>Government of Vanuatu</c:v>
                  </c:pt>
                  <c:pt idx="10">
                    <c:v>Church - Gov. Assisted</c:v>
                  </c:pt>
                  <c:pt idx="12">
                    <c:v>Church - not Gov. Assisted</c:v>
                  </c:pt>
                  <c:pt idx="14">
                    <c:v>Gov. of Vanuatu</c:v>
                  </c:pt>
                  <c:pt idx="16">
                    <c:v>Private</c:v>
                  </c:pt>
                  <c:pt idx="18">
                    <c:v>Church - Gov. Assisted</c:v>
                  </c:pt>
                  <c:pt idx="20">
                    <c:v>Church - not Gov. Assisted</c:v>
                  </c:pt>
                  <c:pt idx="22">
                    <c:v>Gov. of Vanuatu</c:v>
                  </c:pt>
                  <c:pt idx="24">
                    <c:v>Private</c:v>
                  </c:pt>
                  <c:pt idx="26">
                    <c:v>Church - Gov. Assisted</c:v>
                  </c:pt>
                  <c:pt idx="28">
                    <c:v>Gov. of Vanuatu</c:v>
                  </c:pt>
                  <c:pt idx="30">
                    <c:v>Private</c:v>
                  </c:pt>
                  <c:pt idx="32">
                    <c:v>Church - Gov. Assisted</c:v>
                  </c:pt>
                  <c:pt idx="34">
                    <c:v>Gov. of Vanuatu</c:v>
                  </c:pt>
                </c:lvl>
                <c:lvl>
                  <c:pt idx="0">
                    <c:v>Malampa</c:v>
                  </c:pt>
                  <c:pt idx="6">
                    <c:v>Penama</c:v>
                  </c:pt>
                  <c:pt idx="10">
                    <c:v>Sanma</c:v>
                  </c:pt>
                  <c:pt idx="18">
                    <c:v>Shefa</c:v>
                  </c:pt>
                  <c:pt idx="26">
                    <c:v>Tafea</c:v>
                  </c:pt>
                  <c:pt idx="32">
                    <c:v>Torba</c:v>
                  </c:pt>
                </c:lvl>
              </c:multiLvlStrCache>
            </c:multiLvlStrRef>
          </c:cat>
          <c:val>
            <c:numRef>
              <c:f>figures!$AX$2:$AX$37</c:f>
              <c:numCache>
                <c:formatCode>0%</c:formatCode>
                <c:ptCount val="36"/>
                <c:pt idx="0">
                  <c:v>0.72747747747747749</c:v>
                </c:pt>
                <c:pt idx="1">
                  <c:v>0.67433987813134733</c:v>
                </c:pt>
                <c:pt idx="2">
                  <c:v>5.5555555555555552E-2</c:v>
                </c:pt>
                <c:pt idx="3">
                  <c:v>3.7037037037037035E-2</c:v>
                </c:pt>
                <c:pt idx="4">
                  <c:v>0.88589364844903984</c:v>
                </c:pt>
                <c:pt idx="5">
                  <c:v>0.8482620320855615</c:v>
                </c:pt>
                <c:pt idx="6">
                  <c:v>0.68003025718608168</c:v>
                </c:pt>
                <c:pt idx="7">
                  <c:v>0.62727272727272732</c:v>
                </c:pt>
                <c:pt idx="8">
                  <c:v>0.81369704004643062</c:v>
                </c:pt>
                <c:pt idx="9">
                  <c:v>0.75396825396825395</c:v>
                </c:pt>
                <c:pt idx="10">
                  <c:v>0.66432865731462931</c:v>
                </c:pt>
                <c:pt idx="11">
                  <c:v>0.65887640449438201</c:v>
                </c:pt>
                <c:pt idx="12">
                  <c:v>0.44897959183673469</c:v>
                </c:pt>
                <c:pt idx="13">
                  <c:v>0.63235294117647056</c:v>
                </c:pt>
                <c:pt idx="14">
                  <c:v>0.83223249669749011</c:v>
                </c:pt>
                <c:pt idx="15">
                  <c:v>0.80014803849000737</c:v>
                </c:pt>
                <c:pt idx="16">
                  <c:v>0.46296296296296297</c:v>
                </c:pt>
                <c:pt idx="17">
                  <c:v>0.38636363636363635</c:v>
                </c:pt>
                <c:pt idx="18">
                  <c:v>0.7984409799554566</c:v>
                </c:pt>
                <c:pt idx="19">
                  <c:v>0.76148225469728603</c:v>
                </c:pt>
                <c:pt idx="20">
                  <c:v>0.87234042553191493</c:v>
                </c:pt>
                <c:pt idx="21">
                  <c:v>0.83505154639175261</c:v>
                </c:pt>
                <c:pt idx="22">
                  <c:v>0.84604227103191043</c:v>
                </c:pt>
                <c:pt idx="23">
                  <c:v>0.8037856071964018</c:v>
                </c:pt>
                <c:pt idx="24">
                  <c:v>0.86471663619744055</c:v>
                </c:pt>
                <c:pt idx="25">
                  <c:v>0.84141331142152831</c:v>
                </c:pt>
                <c:pt idx="26">
                  <c:v>0.66203411244472521</c:v>
                </c:pt>
                <c:pt idx="27">
                  <c:v>0.61058263971462545</c:v>
                </c:pt>
                <c:pt idx="28">
                  <c:v>0.77360192423331331</c:v>
                </c:pt>
                <c:pt idx="29">
                  <c:v>0.73250000000000004</c:v>
                </c:pt>
                <c:pt idx="30">
                  <c:v>0.7142857142857143</c:v>
                </c:pt>
                <c:pt idx="31">
                  <c:v>0.84848484848484851</c:v>
                </c:pt>
                <c:pt idx="32">
                  <c:v>0.77748691099476441</c:v>
                </c:pt>
                <c:pt idx="33">
                  <c:v>0.74104683195592291</c:v>
                </c:pt>
                <c:pt idx="34">
                  <c:v>0.65967016491754127</c:v>
                </c:pt>
                <c:pt idx="35">
                  <c:v>0.60472440944881889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B7-4791-8DB8-F2F36717400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91"/>
        <c:overlap val="-62"/>
        <c:axId val="401573871"/>
        <c:axId val="401583023"/>
      </c:barChart>
      <c:catAx>
        <c:axId val="4015738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1583023"/>
        <c:crosses val="autoZero"/>
        <c:auto val="1"/>
        <c:lblAlgn val="ctr"/>
        <c:lblOffset val="100"/>
        <c:noMultiLvlLbl val="0"/>
      </c:catAx>
      <c:valAx>
        <c:axId val="401583023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401573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15</xdr:col>
      <xdr:colOff>331694</xdr:colOff>
      <xdr:row>22</xdr:row>
      <xdr:rowOff>167640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E78787-07B0-438C-8E41-3BB89EA0D3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32657</xdr:colOff>
      <xdr:row>25</xdr:row>
      <xdr:rowOff>0</xdr:rowOff>
    </xdr:from>
    <xdr:to>
      <xdr:col>14</xdr:col>
      <xdr:colOff>587829</xdr:colOff>
      <xdr:row>46</xdr:row>
      <xdr:rowOff>43542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0B24481-1900-4C17-80A5-87C40E3B9C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1</xdr:row>
      <xdr:rowOff>0</xdr:rowOff>
    </xdr:from>
    <xdr:to>
      <xdr:col>23</xdr:col>
      <xdr:colOff>576943</xdr:colOff>
      <xdr:row>35</xdr:row>
      <xdr:rowOff>65314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1D95554-109B-41DD-8CA9-D795B14BE5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468085</xdr:colOff>
      <xdr:row>1</xdr:row>
      <xdr:rowOff>163286</xdr:rowOff>
    </xdr:from>
    <xdr:to>
      <xdr:col>32</xdr:col>
      <xdr:colOff>533399</xdr:colOff>
      <xdr:row>59</xdr:row>
      <xdr:rowOff>43545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42989D29-D6E6-4BE1-8F83-365D632D04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2EE63-4348-4EE1-BCF6-A5401FD89A3F}">
  <dimension ref="B2:AD26"/>
  <sheetViews>
    <sheetView zoomScale="70" zoomScaleNormal="70" workbookViewId="0">
      <selection activeCell="B12" sqref="B12:C13"/>
    </sheetView>
  </sheetViews>
  <sheetFormatPr defaultRowHeight="14.4" x14ac:dyDescent="0.3"/>
  <cols>
    <col min="1" max="1" width="4.44140625" customWidth="1"/>
    <col min="2" max="2" width="16.33203125" style="4" customWidth="1"/>
    <col min="12" max="12" width="16.33203125" style="4" customWidth="1"/>
    <col min="22" max="22" width="16.33203125" style="4" customWidth="1"/>
  </cols>
  <sheetData>
    <row r="2" spans="2:30" x14ac:dyDescent="0.3">
      <c r="B2" s="16" t="s">
        <v>13</v>
      </c>
      <c r="C2" s="5"/>
      <c r="D2" s="5" t="s">
        <v>5</v>
      </c>
      <c r="E2" s="5" t="s">
        <v>4</v>
      </c>
      <c r="F2" s="5" t="s">
        <v>3</v>
      </c>
      <c r="G2" s="5" t="s">
        <v>2</v>
      </c>
      <c r="H2" s="5" t="s">
        <v>1</v>
      </c>
      <c r="I2" s="5" t="s">
        <v>0</v>
      </c>
      <c r="J2" s="5" t="s">
        <v>19</v>
      </c>
      <c r="K2" s="1"/>
      <c r="L2" s="16" t="s">
        <v>14</v>
      </c>
      <c r="M2" s="5"/>
      <c r="N2" s="5" t="s">
        <v>5</v>
      </c>
      <c r="O2" s="5" t="s">
        <v>4</v>
      </c>
      <c r="P2" s="5" t="s">
        <v>3</v>
      </c>
      <c r="Q2" s="5" t="s">
        <v>2</v>
      </c>
      <c r="R2" s="5" t="s">
        <v>1</v>
      </c>
      <c r="S2" s="5" t="s">
        <v>0</v>
      </c>
      <c r="T2" s="5" t="s">
        <v>19</v>
      </c>
      <c r="V2" s="16" t="s">
        <v>17</v>
      </c>
      <c r="W2" s="5"/>
      <c r="X2" s="5" t="s">
        <v>5</v>
      </c>
      <c r="Y2" s="5" t="s">
        <v>4</v>
      </c>
      <c r="Z2" s="5" t="s">
        <v>3</v>
      </c>
      <c r="AA2" s="5" t="s">
        <v>2</v>
      </c>
      <c r="AB2" s="5" t="s">
        <v>1</v>
      </c>
      <c r="AC2" s="5" t="s">
        <v>0</v>
      </c>
      <c r="AD2" s="5" t="s">
        <v>19</v>
      </c>
    </row>
    <row r="3" spans="2:30" ht="14.4" customHeight="1" x14ac:dyDescent="0.3">
      <c r="B3" s="36" t="s">
        <v>9</v>
      </c>
      <c r="C3" s="5" t="s">
        <v>6</v>
      </c>
      <c r="D3" s="5">
        <v>375</v>
      </c>
      <c r="E3" s="5">
        <v>1425</v>
      </c>
      <c r="F3" s="5">
        <v>1592</v>
      </c>
      <c r="G3" s="5">
        <v>1888</v>
      </c>
      <c r="H3" s="5">
        <v>1444</v>
      </c>
      <c r="I3" s="5">
        <v>1254</v>
      </c>
      <c r="J3" s="5">
        <f>SUM(D3:I3)</f>
        <v>7978</v>
      </c>
      <c r="K3" s="1"/>
      <c r="L3" s="36" t="s">
        <v>9</v>
      </c>
      <c r="M3" s="5" t="s">
        <v>6</v>
      </c>
      <c r="N3" s="5">
        <v>377</v>
      </c>
      <c r="O3" s="5">
        <v>1559</v>
      </c>
      <c r="P3" s="5">
        <v>1718</v>
      </c>
      <c r="Q3" s="5">
        <v>1950</v>
      </c>
      <c r="R3" s="5">
        <v>1257</v>
      </c>
      <c r="S3" s="5">
        <v>1308</v>
      </c>
      <c r="T3" s="5">
        <f>SUM(N3:S3)</f>
        <v>8169</v>
      </c>
      <c r="U3" s="1"/>
      <c r="V3" s="36" t="s">
        <v>9</v>
      </c>
      <c r="W3" s="5" t="s">
        <v>6</v>
      </c>
      <c r="X3" s="5">
        <v>382</v>
      </c>
      <c r="Y3" s="5">
        <v>1583</v>
      </c>
      <c r="Z3" s="5">
        <v>1796</v>
      </c>
      <c r="AA3" s="5">
        <v>1996</v>
      </c>
      <c r="AB3" s="5">
        <v>1322</v>
      </c>
      <c r="AC3" s="5">
        <v>1332</v>
      </c>
      <c r="AD3" s="5">
        <f>SUM(X3:AC3)</f>
        <v>8411</v>
      </c>
    </row>
    <row r="4" spans="2:30" x14ac:dyDescent="0.3">
      <c r="B4" s="36"/>
      <c r="C4" s="5" t="s">
        <v>7</v>
      </c>
      <c r="D4" s="5">
        <v>377</v>
      </c>
      <c r="E4" s="5">
        <v>1632</v>
      </c>
      <c r="F4" s="5">
        <v>1690</v>
      </c>
      <c r="G4" s="5">
        <v>2122</v>
      </c>
      <c r="H4" s="5">
        <v>1585</v>
      </c>
      <c r="I4" s="5">
        <v>1466</v>
      </c>
      <c r="J4" s="5">
        <f t="shared" ref="J4:J10" si="0">SUM(D4:I4)</f>
        <v>8872</v>
      </c>
      <c r="K4" s="1"/>
      <c r="L4" s="36"/>
      <c r="M4" s="5" t="s">
        <v>7</v>
      </c>
      <c r="N4" s="5">
        <v>344</v>
      </c>
      <c r="O4" s="5">
        <v>1722</v>
      </c>
      <c r="P4" s="5">
        <v>1802</v>
      </c>
      <c r="Q4" s="5">
        <v>2265</v>
      </c>
      <c r="R4" s="5">
        <v>1397</v>
      </c>
      <c r="S4" s="5">
        <v>1448</v>
      </c>
      <c r="T4" s="5">
        <f t="shared" ref="T4:T10" si="1">SUM(N4:S4)</f>
        <v>8978</v>
      </c>
      <c r="U4" s="1"/>
      <c r="V4" s="36"/>
      <c r="W4" s="5" t="s">
        <v>7</v>
      </c>
      <c r="X4" s="5">
        <v>363</v>
      </c>
      <c r="Y4" s="5">
        <v>1682</v>
      </c>
      <c r="Z4" s="5">
        <v>1916</v>
      </c>
      <c r="AA4" s="5">
        <v>2225</v>
      </c>
      <c r="AB4" s="5">
        <v>1430</v>
      </c>
      <c r="AC4" s="5">
        <v>1477</v>
      </c>
      <c r="AD4" s="5">
        <f t="shared" ref="AD4:AD10" si="2">SUM(X4:AC4)</f>
        <v>9093</v>
      </c>
    </row>
    <row r="5" spans="2:30" ht="14.4" customHeight="1" x14ac:dyDescent="0.3">
      <c r="B5" s="36" t="s">
        <v>11</v>
      </c>
      <c r="C5" s="5" t="s">
        <v>6</v>
      </c>
      <c r="D5" s="5">
        <v>0</v>
      </c>
      <c r="E5" s="5">
        <v>0</v>
      </c>
      <c r="F5" s="5">
        <v>62</v>
      </c>
      <c r="G5" s="5">
        <v>21</v>
      </c>
      <c r="H5" s="5">
        <v>0</v>
      </c>
      <c r="I5" s="5">
        <v>0</v>
      </c>
      <c r="J5" s="5">
        <f t="shared" si="0"/>
        <v>83</v>
      </c>
      <c r="K5" s="1"/>
      <c r="L5" s="36" t="s">
        <v>11</v>
      </c>
      <c r="M5" s="5" t="s">
        <v>6</v>
      </c>
      <c r="N5" s="5">
        <v>0</v>
      </c>
      <c r="O5" s="5">
        <v>0</v>
      </c>
      <c r="P5" s="5">
        <v>88</v>
      </c>
      <c r="Q5" s="5">
        <v>32</v>
      </c>
      <c r="R5" s="5">
        <v>0</v>
      </c>
      <c r="S5" s="5">
        <v>23</v>
      </c>
      <c r="T5" s="5">
        <f t="shared" si="1"/>
        <v>143</v>
      </c>
      <c r="U5" s="1"/>
      <c r="V5" s="36" t="s">
        <v>11</v>
      </c>
      <c r="W5" s="5" t="s">
        <v>6</v>
      </c>
      <c r="X5" s="5">
        <v>0</v>
      </c>
      <c r="Y5" s="5">
        <v>0</v>
      </c>
      <c r="Z5" s="5">
        <v>94</v>
      </c>
      <c r="AA5" s="5">
        <v>49</v>
      </c>
      <c r="AB5" s="5">
        <v>0</v>
      </c>
      <c r="AC5" s="5">
        <v>18</v>
      </c>
      <c r="AD5" s="5">
        <f t="shared" si="2"/>
        <v>161</v>
      </c>
    </row>
    <row r="6" spans="2:30" x14ac:dyDescent="0.3">
      <c r="B6" s="36"/>
      <c r="C6" s="5" t="s">
        <v>7</v>
      </c>
      <c r="D6" s="5">
        <v>0</v>
      </c>
      <c r="E6" s="5">
        <v>0</v>
      </c>
      <c r="F6" s="5">
        <v>50</v>
      </c>
      <c r="G6" s="5">
        <v>35</v>
      </c>
      <c r="H6" s="5">
        <v>0</v>
      </c>
      <c r="I6" s="5">
        <v>0</v>
      </c>
      <c r="J6" s="5">
        <f t="shared" si="0"/>
        <v>85</v>
      </c>
      <c r="K6" s="1"/>
      <c r="L6" s="36"/>
      <c r="M6" s="5" t="s">
        <v>7</v>
      </c>
      <c r="N6" s="5">
        <v>0</v>
      </c>
      <c r="O6" s="5">
        <v>0</v>
      </c>
      <c r="P6" s="5">
        <v>88</v>
      </c>
      <c r="Q6" s="5">
        <v>54</v>
      </c>
      <c r="R6" s="5">
        <v>0</v>
      </c>
      <c r="S6" s="5">
        <v>33</v>
      </c>
      <c r="T6" s="5">
        <f t="shared" si="1"/>
        <v>175</v>
      </c>
      <c r="U6" s="1"/>
      <c r="V6" s="36"/>
      <c r="W6" s="5" t="s">
        <v>7</v>
      </c>
      <c r="X6" s="5">
        <v>0</v>
      </c>
      <c r="Y6" s="5">
        <v>0</v>
      </c>
      <c r="Z6" s="5">
        <v>97</v>
      </c>
      <c r="AA6" s="5">
        <v>68</v>
      </c>
      <c r="AB6" s="5">
        <v>0</v>
      </c>
      <c r="AC6" s="5">
        <v>27</v>
      </c>
      <c r="AD6" s="5">
        <f t="shared" si="2"/>
        <v>192</v>
      </c>
    </row>
    <row r="7" spans="2:30" ht="14.4" customHeight="1" x14ac:dyDescent="0.3">
      <c r="B7" s="36" t="s">
        <v>8</v>
      </c>
      <c r="C7" s="5" t="s">
        <v>6</v>
      </c>
      <c r="D7" s="5">
        <v>636</v>
      </c>
      <c r="E7" s="5">
        <v>3006</v>
      </c>
      <c r="F7" s="5">
        <v>4503</v>
      </c>
      <c r="G7" s="5">
        <v>3282</v>
      </c>
      <c r="H7" s="5">
        <v>1817</v>
      </c>
      <c r="I7" s="5">
        <v>2617</v>
      </c>
      <c r="J7" s="5">
        <f t="shared" si="0"/>
        <v>15861</v>
      </c>
      <c r="K7" s="1"/>
      <c r="L7" s="36" t="s">
        <v>8</v>
      </c>
      <c r="M7" s="5" t="s">
        <v>6</v>
      </c>
      <c r="N7" s="5">
        <v>689</v>
      </c>
      <c r="O7" s="5">
        <v>3205</v>
      </c>
      <c r="P7" s="5">
        <v>4669</v>
      </c>
      <c r="Q7" s="5">
        <v>3757</v>
      </c>
      <c r="R7" s="5">
        <v>1569</v>
      </c>
      <c r="S7" s="5">
        <v>2677</v>
      </c>
      <c r="T7" s="5">
        <f t="shared" si="1"/>
        <v>16566</v>
      </c>
      <c r="U7" s="1"/>
      <c r="V7" s="36" t="s">
        <v>8</v>
      </c>
      <c r="W7" s="5" t="s">
        <v>6</v>
      </c>
      <c r="X7" s="5">
        <v>667</v>
      </c>
      <c r="Y7" s="5">
        <v>3326</v>
      </c>
      <c r="Z7" s="5">
        <v>4826</v>
      </c>
      <c r="AA7" s="5">
        <v>3785</v>
      </c>
      <c r="AB7" s="5">
        <v>1723</v>
      </c>
      <c r="AC7" s="5">
        <v>2708</v>
      </c>
      <c r="AD7" s="5">
        <f t="shared" si="2"/>
        <v>17035</v>
      </c>
    </row>
    <row r="8" spans="2:30" x14ac:dyDescent="0.3">
      <c r="B8" s="36"/>
      <c r="C8" s="5" t="s">
        <v>7</v>
      </c>
      <c r="D8" s="5">
        <v>631</v>
      </c>
      <c r="E8" s="5">
        <v>3835</v>
      </c>
      <c r="F8" s="5">
        <v>5134</v>
      </c>
      <c r="G8" s="5">
        <v>3658</v>
      </c>
      <c r="H8" s="5">
        <v>2008</v>
      </c>
      <c r="I8" s="5">
        <v>2909</v>
      </c>
      <c r="J8" s="5">
        <f t="shared" si="0"/>
        <v>18175</v>
      </c>
      <c r="K8" s="1"/>
      <c r="L8" s="36"/>
      <c r="M8" s="5" t="s">
        <v>7</v>
      </c>
      <c r="N8" s="5">
        <v>660</v>
      </c>
      <c r="O8" s="5">
        <v>3960</v>
      </c>
      <c r="P8" s="5">
        <v>5310</v>
      </c>
      <c r="Q8" s="5">
        <v>4094</v>
      </c>
      <c r="R8" s="5">
        <v>1696</v>
      </c>
      <c r="S8" s="5">
        <v>2996</v>
      </c>
      <c r="T8" s="5">
        <f t="shared" si="1"/>
        <v>18716</v>
      </c>
      <c r="U8" s="1"/>
      <c r="V8" s="36"/>
      <c r="W8" s="5" t="s">
        <v>7</v>
      </c>
      <c r="X8" s="5">
        <v>635</v>
      </c>
      <c r="Y8" s="5">
        <v>4000</v>
      </c>
      <c r="Z8" s="5">
        <v>5336</v>
      </c>
      <c r="AA8" s="5">
        <v>4053</v>
      </c>
      <c r="AB8" s="5">
        <v>1890</v>
      </c>
      <c r="AC8" s="5">
        <v>2992</v>
      </c>
      <c r="AD8" s="5">
        <f t="shared" si="2"/>
        <v>18906</v>
      </c>
    </row>
    <row r="9" spans="2:30" x14ac:dyDescent="0.3">
      <c r="B9" s="36" t="s">
        <v>10</v>
      </c>
      <c r="C9" s="5" t="s">
        <v>6</v>
      </c>
      <c r="D9" s="5">
        <v>0</v>
      </c>
      <c r="E9" s="5">
        <v>77</v>
      </c>
      <c r="F9" s="5">
        <v>404</v>
      </c>
      <c r="G9" s="5">
        <v>0</v>
      </c>
      <c r="H9" s="5">
        <v>0</v>
      </c>
      <c r="I9" s="5">
        <v>0</v>
      </c>
      <c r="J9" s="5">
        <f t="shared" si="0"/>
        <v>481</v>
      </c>
      <c r="K9" s="1"/>
      <c r="L9" s="36" t="s">
        <v>10</v>
      </c>
      <c r="M9" s="5" t="s">
        <v>6</v>
      </c>
      <c r="N9" s="5">
        <v>0</v>
      </c>
      <c r="O9" s="5">
        <v>23</v>
      </c>
      <c r="P9" s="5">
        <v>626</v>
      </c>
      <c r="Q9" s="5">
        <v>0</v>
      </c>
      <c r="R9" s="5">
        <v>0</v>
      </c>
      <c r="S9" s="5">
        <v>0</v>
      </c>
      <c r="T9" s="5">
        <f t="shared" si="1"/>
        <v>649</v>
      </c>
      <c r="U9" s="1"/>
      <c r="V9" s="36" t="s">
        <v>10</v>
      </c>
      <c r="W9" s="5" t="s">
        <v>6</v>
      </c>
      <c r="X9" s="5">
        <v>0</v>
      </c>
      <c r="Y9" s="5">
        <v>28</v>
      </c>
      <c r="Z9" s="5">
        <v>1094</v>
      </c>
      <c r="AA9" s="5">
        <v>54</v>
      </c>
      <c r="AB9" s="5">
        <v>0</v>
      </c>
      <c r="AC9" s="5">
        <v>0</v>
      </c>
      <c r="AD9" s="5">
        <f t="shared" si="2"/>
        <v>1176</v>
      </c>
    </row>
    <row r="10" spans="2:30" x14ac:dyDescent="0.3">
      <c r="B10" s="36"/>
      <c r="C10" s="5" t="s">
        <v>7</v>
      </c>
      <c r="D10" s="5">
        <v>0</v>
      </c>
      <c r="E10" s="5">
        <v>98</v>
      </c>
      <c r="F10" s="5">
        <v>436</v>
      </c>
      <c r="G10" s="5">
        <v>1</v>
      </c>
      <c r="H10" s="5">
        <v>0</v>
      </c>
      <c r="I10" s="5">
        <v>0</v>
      </c>
      <c r="J10" s="5">
        <f t="shared" si="0"/>
        <v>535</v>
      </c>
      <c r="K10" s="1"/>
      <c r="L10" s="36"/>
      <c r="M10" s="5" t="s">
        <v>7</v>
      </c>
      <c r="N10" s="5">
        <v>0</v>
      </c>
      <c r="O10" s="5">
        <v>27</v>
      </c>
      <c r="P10" s="5">
        <v>678</v>
      </c>
      <c r="Q10" s="5">
        <v>0</v>
      </c>
      <c r="R10" s="5">
        <v>0</v>
      </c>
      <c r="S10" s="5">
        <v>0</v>
      </c>
      <c r="T10" s="5">
        <f t="shared" si="1"/>
        <v>705</v>
      </c>
      <c r="U10" s="1"/>
      <c r="V10" s="36"/>
      <c r="W10" s="5" t="s">
        <v>7</v>
      </c>
      <c r="X10" s="5">
        <v>0</v>
      </c>
      <c r="Y10" s="5">
        <v>33</v>
      </c>
      <c r="Z10" s="5">
        <v>1217</v>
      </c>
      <c r="AA10" s="5">
        <v>44</v>
      </c>
      <c r="AB10" s="5">
        <v>0</v>
      </c>
      <c r="AC10" s="5">
        <v>0</v>
      </c>
      <c r="AD10" s="5">
        <f t="shared" si="2"/>
        <v>1294</v>
      </c>
    </row>
    <row r="11" spans="2:30" x14ac:dyDescent="0.3">
      <c r="B11" s="16"/>
      <c r="C11" s="5"/>
      <c r="D11" s="5">
        <v>2019</v>
      </c>
      <c r="E11" s="5">
        <v>10073</v>
      </c>
      <c r="F11" s="5">
        <v>13871</v>
      </c>
      <c r="G11" s="5">
        <v>11007</v>
      </c>
      <c r="H11" s="5">
        <v>6854</v>
      </c>
      <c r="I11" s="5">
        <v>8246</v>
      </c>
      <c r="J11" s="5">
        <v>52070</v>
      </c>
      <c r="K11" s="1"/>
      <c r="L11" s="16"/>
      <c r="M11" s="5"/>
      <c r="N11" s="5">
        <v>2070</v>
      </c>
      <c r="O11" s="5">
        <v>10496</v>
      </c>
      <c r="P11" s="5">
        <v>14979</v>
      </c>
      <c r="Q11" s="5">
        <v>12152</v>
      </c>
      <c r="R11" s="5">
        <v>5919</v>
      </c>
      <c r="S11" s="5">
        <v>8485</v>
      </c>
      <c r="T11" s="27">
        <v>54101</v>
      </c>
      <c r="U11" s="26"/>
      <c r="V11" s="16"/>
      <c r="W11" s="5"/>
      <c r="X11" s="5">
        <v>2047</v>
      </c>
      <c r="Y11" s="5">
        <v>10652</v>
      </c>
      <c r="Z11" s="5">
        <v>16376</v>
      </c>
      <c r="AA11" s="5">
        <v>12274</v>
      </c>
      <c r="AB11" s="5">
        <v>6365</v>
      </c>
      <c r="AC11" s="5">
        <v>8554</v>
      </c>
      <c r="AD11" s="25">
        <v>56268</v>
      </c>
    </row>
    <row r="12" spans="2:30" x14ac:dyDescent="0.3">
      <c r="B12" s="36" t="s">
        <v>19</v>
      </c>
      <c r="C12" s="5" t="s">
        <v>6</v>
      </c>
      <c r="D12" s="5">
        <f>SUM(D3,D5,D7,D9)</f>
        <v>1011</v>
      </c>
      <c r="E12" s="5">
        <f t="shared" ref="E12:I12" si="3">SUM(E3,E5,E7,E9)</f>
        <v>4508</v>
      </c>
      <c r="F12" s="5">
        <f t="shared" si="3"/>
        <v>6561</v>
      </c>
      <c r="G12" s="5">
        <f t="shared" si="3"/>
        <v>5191</v>
      </c>
      <c r="H12" s="5">
        <f t="shared" si="3"/>
        <v>3261</v>
      </c>
      <c r="I12" s="5">
        <f t="shared" si="3"/>
        <v>3871</v>
      </c>
      <c r="J12" s="5">
        <f>SUM(D12:I12)</f>
        <v>24403</v>
      </c>
      <c r="L12" s="36" t="s">
        <v>19</v>
      </c>
      <c r="M12" s="5" t="s">
        <v>6</v>
      </c>
      <c r="N12" s="5">
        <f>SUM(N3,N5,N7,N9)</f>
        <v>1066</v>
      </c>
      <c r="O12" s="5">
        <f t="shared" ref="O12:S12" si="4">SUM(O3,O5,O7,O9)</f>
        <v>4787</v>
      </c>
      <c r="P12" s="5">
        <f t="shared" si="4"/>
        <v>7101</v>
      </c>
      <c r="Q12" s="5">
        <f t="shared" si="4"/>
        <v>5739</v>
      </c>
      <c r="R12" s="5">
        <f t="shared" si="4"/>
        <v>2826</v>
      </c>
      <c r="S12" s="5">
        <f t="shared" si="4"/>
        <v>4008</v>
      </c>
      <c r="T12" s="5">
        <f>SUM(N12:S12)</f>
        <v>25527</v>
      </c>
      <c r="V12" s="36" t="s">
        <v>19</v>
      </c>
      <c r="W12" s="5" t="s">
        <v>6</v>
      </c>
      <c r="X12" s="5">
        <f>SUM(X3,X5,X7,X9)</f>
        <v>1049</v>
      </c>
      <c r="Y12" s="5">
        <f t="shared" ref="Y12:AC12" si="5">SUM(Y3,Y5,Y7,Y9)</f>
        <v>4937</v>
      </c>
      <c r="Z12" s="5">
        <f t="shared" si="5"/>
        <v>7810</v>
      </c>
      <c r="AA12" s="5">
        <f t="shared" si="5"/>
        <v>5884</v>
      </c>
      <c r="AB12" s="5">
        <f t="shared" si="5"/>
        <v>3045</v>
      </c>
      <c r="AC12" s="5">
        <f t="shared" si="5"/>
        <v>4058</v>
      </c>
      <c r="AD12" s="5">
        <f>SUM(X12:AC12)</f>
        <v>26783</v>
      </c>
    </row>
    <row r="13" spans="2:30" x14ac:dyDescent="0.3">
      <c r="B13" s="36"/>
      <c r="C13" s="5" t="s">
        <v>7</v>
      </c>
      <c r="D13" s="5">
        <f>SUM(D4,D6,D8,D10)</f>
        <v>1008</v>
      </c>
      <c r="E13" s="5">
        <f t="shared" ref="E13:I13" si="6">SUM(E4,E6,E8,E10)</f>
        <v>5565</v>
      </c>
      <c r="F13" s="5">
        <f t="shared" si="6"/>
        <v>7310</v>
      </c>
      <c r="G13" s="5">
        <f t="shared" si="6"/>
        <v>5816</v>
      </c>
      <c r="H13" s="5">
        <f t="shared" si="6"/>
        <v>3593</v>
      </c>
      <c r="I13" s="5">
        <f t="shared" si="6"/>
        <v>4375</v>
      </c>
      <c r="J13" s="5">
        <f>SUM(D13:I13)</f>
        <v>27667</v>
      </c>
      <c r="L13" s="36"/>
      <c r="M13" s="5" t="s">
        <v>7</v>
      </c>
      <c r="N13" s="5">
        <f>SUM(N4,N6,N8,N10)</f>
        <v>1004</v>
      </c>
      <c r="O13" s="5">
        <f t="shared" ref="O13:S13" si="7">SUM(O4,O6,O8,O10)</f>
        <v>5709</v>
      </c>
      <c r="P13" s="5">
        <f t="shared" si="7"/>
        <v>7878</v>
      </c>
      <c r="Q13" s="5">
        <f t="shared" si="7"/>
        <v>6413</v>
      </c>
      <c r="R13" s="5">
        <f t="shared" si="7"/>
        <v>3093</v>
      </c>
      <c r="S13" s="5">
        <f t="shared" si="7"/>
        <v>4477</v>
      </c>
      <c r="T13" s="5">
        <f>SUM(N13:S13)</f>
        <v>28574</v>
      </c>
      <c r="V13" s="36"/>
      <c r="W13" s="5" t="s">
        <v>7</v>
      </c>
      <c r="X13" s="5">
        <f>SUM(X4,X6,X8,X10)</f>
        <v>998</v>
      </c>
      <c r="Y13" s="5">
        <f t="shared" ref="Y13:AC13" si="8">SUM(Y4,Y6,Y8,Y10)</f>
        <v>5715</v>
      </c>
      <c r="Z13" s="5">
        <f t="shared" si="8"/>
        <v>8566</v>
      </c>
      <c r="AA13" s="5">
        <f t="shared" si="8"/>
        <v>6390</v>
      </c>
      <c r="AB13" s="5">
        <f t="shared" si="8"/>
        <v>3320</v>
      </c>
      <c r="AC13" s="5">
        <f t="shared" si="8"/>
        <v>4496</v>
      </c>
      <c r="AD13" s="5">
        <f>SUM(X13:AC13)</f>
        <v>29485</v>
      </c>
    </row>
    <row r="15" spans="2:30" x14ac:dyDescent="0.3">
      <c r="B15" s="16" t="s">
        <v>15</v>
      </c>
      <c r="C15" s="5"/>
      <c r="D15" s="5" t="s">
        <v>5</v>
      </c>
      <c r="E15" s="5" t="s">
        <v>4</v>
      </c>
      <c r="F15" s="5" t="s">
        <v>3</v>
      </c>
      <c r="G15" s="5" t="s">
        <v>2</v>
      </c>
      <c r="H15" s="5" t="s">
        <v>1</v>
      </c>
      <c r="I15" s="5" t="s">
        <v>0</v>
      </c>
      <c r="J15" s="5" t="s">
        <v>19</v>
      </c>
      <c r="K15" s="1"/>
      <c r="L15" s="16" t="s">
        <v>16</v>
      </c>
      <c r="M15" s="5"/>
      <c r="N15" s="5" t="s">
        <v>5</v>
      </c>
      <c r="O15" s="5" t="s">
        <v>4</v>
      </c>
      <c r="P15" s="5" t="s">
        <v>3</v>
      </c>
      <c r="Q15" s="5" t="s">
        <v>2</v>
      </c>
      <c r="R15" s="5" t="s">
        <v>1</v>
      </c>
      <c r="S15" s="5" t="s">
        <v>0</v>
      </c>
      <c r="T15" s="25"/>
      <c r="V15" s="16" t="s">
        <v>18</v>
      </c>
      <c r="W15" s="5"/>
      <c r="X15" s="5" t="s">
        <v>5</v>
      </c>
      <c r="Y15" s="5" t="s">
        <v>4</v>
      </c>
      <c r="Z15" s="5" t="s">
        <v>3</v>
      </c>
      <c r="AA15" s="5" t="s">
        <v>2</v>
      </c>
      <c r="AB15" s="5" t="s">
        <v>1</v>
      </c>
      <c r="AC15" s="5" t="s">
        <v>0</v>
      </c>
      <c r="AD15" s="5" t="s">
        <v>19</v>
      </c>
    </row>
    <row r="16" spans="2:30" ht="14.4" customHeight="1" x14ac:dyDescent="0.3">
      <c r="B16" s="36" t="s">
        <v>9</v>
      </c>
      <c r="C16" s="5" t="s">
        <v>6</v>
      </c>
      <c r="D16" s="5">
        <v>318</v>
      </c>
      <c r="E16" s="5">
        <v>995</v>
      </c>
      <c r="F16" s="5">
        <v>1333</v>
      </c>
      <c r="G16" s="5">
        <v>1500</v>
      </c>
      <c r="H16" s="5">
        <v>1012</v>
      </c>
      <c r="I16" s="5">
        <v>948</v>
      </c>
      <c r="J16" s="5">
        <f>SUM(D16:I16)</f>
        <v>6106</v>
      </c>
      <c r="K16" s="1"/>
      <c r="L16" s="36" t="s">
        <v>9</v>
      </c>
      <c r="M16" s="5" t="s">
        <v>6</v>
      </c>
      <c r="N16" s="5">
        <v>275</v>
      </c>
      <c r="O16" s="5">
        <v>1185</v>
      </c>
      <c r="P16" s="5">
        <v>1524</v>
      </c>
      <c r="Q16" s="5">
        <v>1546</v>
      </c>
      <c r="R16" s="5">
        <v>926</v>
      </c>
      <c r="S16" s="5">
        <v>1014</v>
      </c>
      <c r="T16" s="5">
        <f>SUM(N16:S16)</f>
        <v>6470</v>
      </c>
      <c r="U16" s="1"/>
      <c r="V16" s="36" t="s">
        <v>9</v>
      </c>
      <c r="W16" s="5" t="s">
        <v>6</v>
      </c>
      <c r="X16" s="5">
        <v>297</v>
      </c>
      <c r="Y16" s="5">
        <v>1048</v>
      </c>
      <c r="Z16" s="5">
        <v>1434</v>
      </c>
      <c r="AA16" s="5">
        <v>1326</v>
      </c>
      <c r="AB16" s="5">
        <v>899</v>
      </c>
      <c r="AC16" s="5">
        <v>969</v>
      </c>
      <c r="AD16" s="5">
        <f>SUM(X16:AC16)</f>
        <v>5973</v>
      </c>
    </row>
    <row r="17" spans="2:30" x14ac:dyDescent="0.3">
      <c r="B17" s="36"/>
      <c r="C17" s="5" t="s">
        <v>7</v>
      </c>
      <c r="D17" s="5">
        <v>287</v>
      </c>
      <c r="E17" s="5">
        <v>1118</v>
      </c>
      <c r="F17" s="5">
        <v>1353</v>
      </c>
      <c r="G17" s="5">
        <v>1608</v>
      </c>
      <c r="H17" s="5">
        <v>1046</v>
      </c>
      <c r="I17" s="5">
        <v>1010</v>
      </c>
      <c r="J17" s="5">
        <f t="shared" ref="J17:J23" si="9">SUM(D17:I17)</f>
        <v>6422</v>
      </c>
      <c r="K17" s="1"/>
      <c r="L17" s="36"/>
      <c r="M17" s="5" t="s">
        <v>7</v>
      </c>
      <c r="N17" s="5">
        <v>259</v>
      </c>
      <c r="O17" s="5">
        <v>1272</v>
      </c>
      <c r="P17" s="5">
        <v>1573</v>
      </c>
      <c r="Q17" s="5">
        <v>1709</v>
      </c>
      <c r="R17" s="5">
        <v>949</v>
      </c>
      <c r="S17" s="5">
        <v>1013</v>
      </c>
      <c r="T17" s="5">
        <f t="shared" ref="T17:T23" si="10">SUM(N17:S17)</f>
        <v>6775</v>
      </c>
      <c r="U17" s="1"/>
      <c r="V17" s="36"/>
      <c r="W17" s="5" t="s">
        <v>7</v>
      </c>
      <c r="X17" s="5">
        <v>269</v>
      </c>
      <c r="Y17" s="5">
        <v>1027</v>
      </c>
      <c r="Z17" s="5">
        <v>1459</v>
      </c>
      <c r="AA17" s="5">
        <v>1466</v>
      </c>
      <c r="AB17" s="5">
        <v>897</v>
      </c>
      <c r="AC17" s="5">
        <v>996</v>
      </c>
      <c r="AD17" s="5">
        <f t="shared" ref="AD17:AD23" si="11">SUM(X17:AC17)</f>
        <v>6114</v>
      </c>
    </row>
    <row r="18" spans="2:30" ht="14.4" customHeight="1" x14ac:dyDescent="0.3">
      <c r="B18" s="36" t="s">
        <v>11</v>
      </c>
      <c r="C18" s="5" t="s">
        <v>6</v>
      </c>
      <c r="D18" s="5">
        <v>0</v>
      </c>
      <c r="E18" s="5">
        <v>0</v>
      </c>
      <c r="F18" s="5">
        <v>62</v>
      </c>
      <c r="G18" s="5">
        <v>1</v>
      </c>
      <c r="H18" s="5">
        <v>0</v>
      </c>
      <c r="I18" s="5">
        <v>0</v>
      </c>
      <c r="J18" s="5">
        <f t="shared" si="9"/>
        <v>63</v>
      </c>
      <c r="K18" s="1"/>
      <c r="L18" s="36" t="s">
        <v>11</v>
      </c>
      <c r="M18" s="5" t="s">
        <v>6</v>
      </c>
      <c r="N18" s="5">
        <v>0</v>
      </c>
      <c r="O18" s="5">
        <v>0</v>
      </c>
      <c r="P18" s="5">
        <v>71</v>
      </c>
      <c r="Q18" s="5">
        <v>23</v>
      </c>
      <c r="R18" s="5">
        <v>0</v>
      </c>
      <c r="S18" s="5">
        <v>23</v>
      </c>
      <c r="T18" s="5">
        <f t="shared" si="10"/>
        <v>117</v>
      </c>
      <c r="U18" s="1"/>
      <c r="V18" s="36" t="s">
        <v>11</v>
      </c>
      <c r="W18" s="5" t="s">
        <v>6</v>
      </c>
      <c r="X18" s="5">
        <v>0</v>
      </c>
      <c r="Y18" s="5">
        <v>0</v>
      </c>
      <c r="Z18" s="5">
        <v>82</v>
      </c>
      <c r="AA18" s="5">
        <v>22</v>
      </c>
      <c r="AB18" s="5">
        <v>0</v>
      </c>
      <c r="AC18" s="5">
        <v>1</v>
      </c>
      <c r="AD18" s="5">
        <f t="shared" si="11"/>
        <v>105</v>
      </c>
    </row>
    <row r="19" spans="2:30" x14ac:dyDescent="0.3">
      <c r="B19" s="36"/>
      <c r="C19" s="5" t="s">
        <v>7</v>
      </c>
      <c r="D19" s="5">
        <v>0</v>
      </c>
      <c r="E19" s="5">
        <v>0</v>
      </c>
      <c r="F19" s="5">
        <v>50</v>
      </c>
      <c r="G19" s="5">
        <v>0</v>
      </c>
      <c r="H19" s="5">
        <v>0</v>
      </c>
      <c r="I19" s="5">
        <v>0</v>
      </c>
      <c r="J19" s="5">
        <f t="shared" si="9"/>
        <v>50</v>
      </c>
      <c r="K19" s="1"/>
      <c r="L19" s="36"/>
      <c r="M19" s="5" t="s">
        <v>7</v>
      </c>
      <c r="N19" s="5">
        <v>0</v>
      </c>
      <c r="O19" s="5">
        <v>0</v>
      </c>
      <c r="P19" s="5">
        <v>70</v>
      </c>
      <c r="Q19" s="5">
        <v>40</v>
      </c>
      <c r="R19" s="5">
        <v>0</v>
      </c>
      <c r="S19" s="5">
        <v>33</v>
      </c>
      <c r="T19" s="5">
        <f t="shared" si="10"/>
        <v>143</v>
      </c>
      <c r="U19" s="1"/>
      <c r="V19" s="36"/>
      <c r="W19" s="5" t="s">
        <v>7</v>
      </c>
      <c r="X19" s="5">
        <v>0</v>
      </c>
      <c r="Y19" s="5">
        <v>0</v>
      </c>
      <c r="Z19" s="5">
        <v>81</v>
      </c>
      <c r="AA19" s="5">
        <v>43</v>
      </c>
      <c r="AB19" s="5">
        <v>0</v>
      </c>
      <c r="AC19" s="5">
        <v>1</v>
      </c>
      <c r="AD19" s="5">
        <f t="shared" si="11"/>
        <v>125</v>
      </c>
    </row>
    <row r="20" spans="2:30" ht="14.4" customHeight="1" x14ac:dyDescent="0.3">
      <c r="B20" s="36" t="s">
        <v>8</v>
      </c>
      <c r="C20" s="5" t="s">
        <v>6</v>
      </c>
      <c r="D20" s="5">
        <v>484</v>
      </c>
      <c r="E20" s="5">
        <v>2304</v>
      </c>
      <c r="F20" s="5">
        <v>3768</v>
      </c>
      <c r="G20" s="5">
        <v>2810</v>
      </c>
      <c r="H20" s="5">
        <v>1257</v>
      </c>
      <c r="I20" s="5">
        <v>2185</v>
      </c>
      <c r="J20" s="5">
        <f t="shared" si="9"/>
        <v>12808</v>
      </c>
      <c r="K20" s="1"/>
      <c r="L20" s="36" t="s">
        <v>8</v>
      </c>
      <c r="M20" s="5" t="s">
        <v>6</v>
      </c>
      <c r="N20" s="5">
        <v>549</v>
      </c>
      <c r="O20" s="5">
        <v>2637</v>
      </c>
      <c r="P20" s="5">
        <v>4081</v>
      </c>
      <c r="Q20" s="5">
        <v>3272</v>
      </c>
      <c r="R20" s="5">
        <v>1129</v>
      </c>
      <c r="S20" s="5">
        <v>2376</v>
      </c>
      <c r="T20" s="5">
        <f t="shared" si="10"/>
        <v>14044</v>
      </c>
      <c r="U20" s="1"/>
      <c r="V20" s="36" t="s">
        <v>8</v>
      </c>
      <c r="W20" s="5" t="s">
        <v>6</v>
      </c>
      <c r="X20" s="5">
        <v>440</v>
      </c>
      <c r="Y20" s="5">
        <v>2573</v>
      </c>
      <c r="Z20" s="5">
        <v>4083</v>
      </c>
      <c r="AA20" s="5">
        <v>3150</v>
      </c>
      <c r="AB20" s="5">
        <v>1402</v>
      </c>
      <c r="AC20" s="5">
        <v>2399</v>
      </c>
      <c r="AD20" s="5">
        <f t="shared" si="11"/>
        <v>14047</v>
      </c>
    </row>
    <row r="21" spans="2:30" x14ac:dyDescent="0.3">
      <c r="B21" s="36"/>
      <c r="C21" s="5" t="s">
        <v>7</v>
      </c>
      <c r="D21" s="5">
        <v>442</v>
      </c>
      <c r="E21" s="5">
        <v>2874</v>
      </c>
      <c r="F21" s="5">
        <v>4096</v>
      </c>
      <c r="G21" s="5">
        <v>3010</v>
      </c>
      <c r="H21" s="5">
        <v>1302</v>
      </c>
      <c r="I21" s="5">
        <v>2372</v>
      </c>
      <c r="J21" s="5">
        <f t="shared" si="9"/>
        <v>14096</v>
      </c>
      <c r="K21" s="1"/>
      <c r="L21" s="36"/>
      <c r="M21" s="5" t="s">
        <v>7</v>
      </c>
      <c r="N21" s="5">
        <v>522</v>
      </c>
      <c r="O21" s="5">
        <v>3199</v>
      </c>
      <c r="P21" s="5">
        <v>4496</v>
      </c>
      <c r="Q21" s="5">
        <v>3476</v>
      </c>
      <c r="R21" s="5">
        <v>1206</v>
      </c>
      <c r="S21" s="5">
        <v>2561</v>
      </c>
      <c r="T21" s="5">
        <f t="shared" si="10"/>
        <v>15460</v>
      </c>
      <c r="U21" s="1"/>
      <c r="V21" s="36"/>
      <c r="W21" s="5" t="s">
        <v>7</v>
      </c>
      <c r="X21" s="5">
        <v>384</v>
      </c>
      <c r="Y21" s="5">
        <v>2930</v>
      </c>
      <c r="Z21" s="5">
        <v>4289</v>
      </c>
      <c r="AA21" s="5">
        <v>3243</v>
      </c>
      <c r="AB21" s="5">
        <v>1425</v>
      </c>
      <c r="AC21" s="5">
        <v>2538</v>
      </c>
      <c r="AD21" s="5">
        <f t="shared" si="11"/>
        <v>14809</v>
      </c>
    </row>
    <row r="22" spans="2:30" x14ac:dyDescent="0.3">
      <c r="B22" s="36" t="s">
        <v>10</v>
      </c>
      <c r="C22" s="5" t="s">
        <v>6</v>
      </c>
      <c r="D22" s="5">
        <v>0</v>
      </c>
      <c r="E22" s="5">
        <v>24</v>
      </c>
      <c r="F22" s="5">
        <v>339</v>
      </c>
      <c r="G22" s="5">
        <v>0</v>
      </c>
      <c r="H22" s="5">
        <v>0</v>
      </c>
      <c r="I22" s="5">
        <v>0</v>
      </c>
      <c r="J22" s="5">
        <f t="shared" si="9"/>
        <v>363</v>
      </c>
      <c r="K22" s="1"/>
      <c r="L22" s="36" t="s">
        <v>10</v>
      </c>
      <c r="M22" s="5" t="s">
        <v>6</v>
      </c>
      <c r="N22" s="5">
        <v>0</v>
      </c>
      <c r="O22" s="5">
        <v>23</v>
      </c>
      <c r="P22" s="5">
        <v>502</v>
      </c>
      <c r="Q22" s="5">
        <v>0</v>
      </c>
      <c r="R22" s="5">
        <v>0</v>
      </c>
      <c r="S22" s="5">
        <v>0</v>
      </c>
      <c r="T22" s="5">
        <f t="shared" si="10"/>
        <v>525</v>
      </c>
      <c r="U22" s="1"/>
      <c r="V22" s="36" t="s">
        <v>10</v>
      </c>
      <c r="W22" s="5" t="s">
        <v>6</v>
      </c>
      <c r="X22" s="5">
        <v>0</v>
      </c>
      <c r="Y22" s="5">
        <v>20</v>
      </c>
      <c r="Z22" s="5">
        <v>946</v>
      </c>
      <c r="AA22" s="5">
        <v>25</v>
      </c>
      <c r="AB22" s="5">
        <v>0</v>
      </c>
      <c r="AC22" s="5">
        <v>0</v>
      </c>
      <c r="AD22" s="5">
        <f t="shared" si="11"/>
        <v>991</v>
      </c>
    </row>
    <row r="23" spans="2:30" x14ac:dyDescent="0.3">
      <c r="B23" s="36"/>
      <c r="C23" s="5" t="s">
        <v>7</v>
      </c>
      <c r="D23" s="5">
        <v>0</v>
      </c>
      <c r="E23" s="5">
        <v>39</v>
      </c>
      <c r="F23" s="5">
        <v>355</v>
      </c>
      <c r="G23" s="5">
        <v>1</v>
      </c>
      <c r="H23" s="5">
        <v>0</v>
      </c>
      <c r="I23" s="5">
        <v>0</v>
      </c>
      <c r="J23" s="5">
        <f t="shared" si="9"/>
        <v>395</v>
      </c>
      <c r="K23" s="1"/>
      <c r="L23" s="36"/>
      <c r="M23" s="5" t="s">
        <v>7</v>
      </c>
      <c r="N23" s="5">
        <v>0</v>
      </c>
      <c r="O23" s="5">
        <v>24</v>
      </c>
      <c r="P23" s="5">
        <v>534</v>
      </c>
      <c r="Q23" s="5">
        <v>0</v>
      </c>
      <c r="R23" s="5">
        <v>0</v>
      </c>
      <c r="S23" s="5">
        <v>0</v>
      </c>
      <c r="T23" s="5">
        <f t="shared" si="10"/>
        <v>558</v>
      </c>
      <c r="U23" s="1"/>
      <c r="V23" s="36"/>
      <c r="W23" s="5" t="s">
        <v>7</v>
      </c>
      <c r="X23" s="5">
        <v>0</v>
      </c>
      <c r="Y23" s="5">
        <v>28</v>
      </c>
      <c r="Z23" s="5">
        <v>1024</v>
      </c>
      <c r="AA23" s="5">
        <v>17</v>
      </c>
      <c r="AB23" s="5">
        <v>0</v>
      </c>
      <c r="AC23" s="5">
        <v>0</v>
      </c>
      <c r="AD23" s="5">
        <f t="shared" si="11"/>
        <v>1069</v>
      </c>
    </row>
    <row r="24" spans="2:30" x14ac:dyDescent="0.3">
      <c r="B24" s="16"/>
      <c r="C24" s="5"/>
      <c r="D24" s="5">
        <v>1531</v>
      </c>
      <c r="E24" s="5">
        <v>7354</v>
      </c>
      <c r="F24" s="5">
        <v>11356</v>
      </c>
      <c r="G24" s="5">
        <v>8930</v>
      </c>
      <c r="H24" s="5">
        <v>4617</v>
      </c>
      <c r="I24" s="5">
        <v>6515</v>
      </c>
      <c r="J24" s="5">
        <v>40303</v>
      </c>
      <c r="K24" s="1"/>
      <c r="L24" s="16"/>
      <c r="M24" s="5"/>
      <c r="N24" s="5">
        <v>1605</v>
      </c>
      <c r="O24" s="5">
        <v>8340</v>
      </c>
      <c r="P24" s="5">
        <v>12851</v>
      </c>
      <c r="Q24" s="5">
        <v>10066</v>
      </c>
      <c r="R24" s="5">
        <v>4210</v>
      </c>
      <c r="S24" s="5">
        <v>7020</v>
      </c>
      <c r="T24" s="25">
        <v>44092</v>
      </c>
      <c r="V24" s="16"/>
      <c r="W24" s="5"/>
      <c r="X24" s="5">
        <v>1390</v>
      </c>
      <c r="Y24" s="5">
        <v>7626</v>
      </c>
      <c r="Z24" s="5">
        <v>13398</v>
      </c>
      <c r="AA24" s="5">
        <v>9292</v>
      </c>
      <c r="AB24" s="5">
        <v>4623</v>
      </c>
      <c r="AC24" s="5">
        <v>6904</v>
      </c>
      <c r="AD24" s="25">
        <v>43233</v>
      </c>
    </row>
    <row r="25" spans="2:30" x14ac:dyDescent="0.3">
      <c r="B25" s="36" t="s">
        <v>19</v>
      </c>
      <c r="C25" s="5" t="s">
        <v>6</v>
      </c>
      <c r="D25" s="5">
        <f>SUM(D16,D18,D20,D22)</f>
        <v>802</v>
      </c>
      <c r="E25" s="5">
        <f t="shared" ref="E25:I25" si="12">SUM(E16,E18,E20,E22)</f>
        <v>3323</v>
      </c>
      <c r="F25" s="5">
        <f t="shared" si="12"/>
        <v>5502</v>
      </c>
      <c r="G25" s="5">
        <f t="shared" si="12"/>
        <v>4311</v>
      </c>
      <c r="H25" s="5">
        <f t="shared" si="12"/>
        <v>2269</v>
      </c>
      <c r="I25" s="5">
        <f t="shared" si="12"/>
        <v>3133</v>
      </c>
      <c r="J25" s="5">
        <f>SUM(D25:I25)</f>
        <v>19340</v>
      </c>
      <c r="L25" s="36" t="s">
        <v>19</v>
      </c>
      <c r="M25" s="5" t="s">
        <v>6</v>
      </c>
      <c r="N25" s="5">
        <f>SUM(N16,N18,N20,N22)</f>
        <v>824</v>
      </c>
      <c r="O25" s="5">
        <f t="shared" ref="O25:S25" si="13">SUM(O16,O18,O20,O22)</f>
        <v>3845</v>
      </c>
      <c r="P25" s="5">
        <f t="shared" si="13"/>
        <v>6178</v>
      </c>
      <c r="Q25" s="5">
        <f t="shared" si="13"/>
        <v>4841</v>
      </c>
      <c r="R25" s="5">
        <f t="shared" si="13"/>
        <v>2055</v>
      </c>
      <c r="S25" s="5">
        <f t="shared" si="13"/>
        <v>3413</v>
      </c>
      <c r="T25" s="5">
        <f>SUM(N25:S25)</f>
        <v>21156</v>
      </c>
      <c r="V25" s="36" t="s">
        <v>19</v>
      </c>
      <c r="W25" s="5" t="s">
        <v>6</v>
      </c>
      <c r="X25" s="5">
        <f>SUM(X16,X18,X20,X22)</f>
        <v>737</v>
      </c>
      <c r="Y25" s="5">
        <f t="shared" ref="Y25:AC25" si="14">SUM(Y16,Y18,Y20,Y22)</f>
        <v>3641</v>
      </c>
      <c r="Z25" s="5">
        <f t="shared" si="14"/>
        <v>6545</v>
      </c>
      <c r="AA25" s="5">
        <f t="shared" si="14"/>
        <v>4523</v>
      </c>
      <c r="AB25" s="5">
        <f t="shared" si="14"/>
        <v>2301</v>
      </c>
      <c r="AC25" s="5">
        <f t="shared" si="14"/>
        <v>3369</v>
      </c>
      <c r="AD25" s="5">
        <f>SUM(X25:AC25)</f>
        <v>21116</v>
      </c>
    </row>
    <row r="26" spans="2:30" x14ac:dyDescent="0.3">
      <c r="B26" s="36"/>
      <c r="C26" s="5" t="s">
        <v>7</v>
      </c>
      <c r="D26" s="5">
        <f>SUM(D17,D19,D21,D23)</f>
        <v>729</v>
      </c>
      <c r="E26" s="5">
        <f t="shared" ref="E26:I26" si="15">SUM(E17,E19,E21,E23)</f>
        <v>4031</v>
      </c>
      <c r="F26" s="5">
        <f t="shared" si="15"/>
        <v>5854</v>
      </c>
      <c r="G26" s="5">
        <f t="shared" si="15"/>
        <v>4619</v>
      </c>
      <c r="H26" s="5">
        <f t="shared" si="15"/>
        <v>2348</v>
      </c>
      <c r="I26" s="5">
        <f t="shared" si="15"/>
        <v>3382</v>
      </c>
      <c r="J26" s="5">
        <f>SUM(D26:I26)</f>
        <v>20963</v>
      </c>
      <c r="L26" s="36"/>
      <c r="M26" s="5" t="s">
        <v>7</v>
      </c>
      <c r="N26" s="5">
        <f>SUM(N17,N19,N21,N23)</f>
        <v>781</v>
      </c>
      <c r="O26" s="5">
        <f t="shared" ref="O26:S26" si="16">SUM(O17,O19,O21,O23)</f>
        <v>4495</v>
      </c>
      <c r="P26" s="5">
        <f t="shared" si="16"/>
        <v>6673</v>
      </c>
      <c r="Q26" s="5">
        <f t="shared" si="16"/>
        <v>5225</v>
      </c>
      <c r="R26" s="5">
        <f t="shared" si="16"/>
        <v>2155</v>
      </c>
      <c r="S26" s="5">
        <f t="shared" si="16"/>
        <v>3607</v>
      </c>
      <c r="T26" s="5">
        <f>SUM(N26:S26)</f>
        <v>22936</v>
      </c>
      <c r="V26" s="36"/>
      <c r="W26" s="5" t="s">
        <v>7</v>
      </c>
      <c r="X26" s="5">
        <f>SUM(X17,X19,X21,X23)</f>
        <v>653</v>
      </c>
      <c r="Y26" s="5">
        <f t="shared" ref="Y26:AC26" si="17">SUM(Y17,Y19,Y21,Y23)</f>
        <v>3985</v>
      </c>
      <c r="Z26" s="5">
        <f t="shared" si="17"/>
        <v>6853</v>
      </c>
      <c r="AA26" s="5">
        <f t="shared" si="17"/>
        <v>4769</v>
      </c>
      <c r="AB26" s="5">
        <f t="shared" si="17"/>
        <v>2322</v>
      </c>
      <c r="AC26" s="5">
        <f t="shared" si="17"/>
        <v>3535</v>
      </c>
      <c r="AD26" s="5">
        <f>SUM(X26:AC26)</f>
        <v>22117</v>
      </c>
    </row>
  </sheetData>
  <mergeCells count="30">
    <mergeCell ref="V3:V4"/>
    <mergeCell ref="V5:V6"/>
    <mergeCell ref="V7:V8"/>
    <mergeCell ref="V9:V10"/>
    <mergeCell ref="V16:V17"/>
    <mergeCell ref="B3:B4"/>
    <mergeCell ref="B5:B6"/>
    <mergeCell ref="B7:B8"/>
    <mergeCell ref="B9:B10"/>
    <mergeCell ref="B16:B17"/>
    <mergeCell ref="B12:B13"/>
    <mergeCell ref="L3:L4"/>
    <mergeCell ref="L5:L6"/>
    <mergeCell ref="L7:L8"/>
    <mergeCell ref="L9:L10"/>
    <mergeCell ref="L16:L17"/>
    <mergeCell ref="B25:B26"/>
    <mergeCell ref="L12:L13"/>
    <mergeCell ref="L25:L26"/>
    <mergeCell ref="V25:V26"/>
    <mergeCell ref="V12:V13"/>
    <mergeCell ref="B20:B21"/>
    <mergeCell ref="B22:B23"/>
    <mergeCell ref="L18:L19"/>
    <mergeCell ref="L20:L21"/>
    <mergeCell ref="L22:L23"/>
    <mergeCell ref="B18:B19"/>
    <mergeCell ref="V20:V21"/>
    <mergeCell ref="V22:V23"/>
    <mergeCell ref="V18:V19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11498-CB64-4B50-9DCF-D05C0B227D2E}">
  <dimension ref="B1:BE39"/>
  <sheetViews>
    <sheetView topLeftCell="G1" zoomScale="70" zoomScaleNormal="70" workbookViewId="0">
      <selection activeCell="T1" sqref="T1:AD8"/>
    </sheetView>
  </sheetViews>
  <sheetFormatPr defaultRowHeight="14.4" x14ac:dyDescent="0.3"/>
  <cols>
    <col min="1" max="1" width="8.88671875" style="6"/>
    <col min="2" max="2" width="28.109375" style="6" customWidth="1"/>
    <col min="3" max="9" width="8.88671875" style="6"/>
    <col min="10" max="10" width="8.88671875" style="12"/>
    <col min="11" max="11" width="8.88671875" style="6"/>
    <col min="12" max="18" width="8.88671875" style="12"/>
    <col min="19" max="19" width="8.88671875" style="6"/>
    <col min="20" max="31" width="8.88671875" style="12"/>
    <col min="32" max="32" width="3.44140625" style="12" customWidth="1"/>
    <col min="33" max="45" width="8.88671875" style="12"/>
    <col min="46" max="16384" width="8.88671875" style="6"/>
  </cols>
  <sheetData>
    <row r="1" spans="2:57" ht="54" customHeight="1" x14ac:dyDescent="0.3">
      <c r="T1" s="17"/>
      <c r="U1" s="38" t="s">
        <v>9</v>
      </c>
      <c r="V1" s="38"/>
      <c r="W1" s="38" t="s">
        <v>11</v>
      </c>
      <c r="X1" s="38"/>
      <c r="Y1" s="38" t="s">
        <v>8</v>
      </c>
      <c r="Z1" s="38"/>
      <c r="AA1" s="38" t="s">
        <v>10</v>
      </c>
      <c r="AB1" s="38"/>
      <c r="AC1" s="37" t="s">
        <v>19</v>
      </c>
      <c r="AD1" s="37"/>
      <c r="AG1" s="2"/>
      <c r="AH1" s="37" t="s">
        <v>0</v>
      </c>
      <c r="AI1" s="37"/>
      <c r="AJ1" s="37" t="s">
        <v>1</v>
      </c>
      <c r="AK1" s="37"/>
      <c r="AL1" s="37" t="s">
        <v>2</v>
      </c>
      <c r="AM1" s="37"/>
      <c r="AN1" s="37" t="s">
        <v>3</v>
      </c>
      <c r="AO1" s="37"/>
      <c r="AP1" s="37" t="s">
        <v>4</v>
      </c>
      <c r="AQ1" s="37"/>
      <c r="AR1" s="37" t="s">
        <v>5</v>
      </c>
      <c r="AS1" s="37"/>
      <c r="AT1" s="37" t="s">
        <v>19</v>
      </c>
      <c r="AU1" s="37"/>
    </row>
    <row r="2" spans="2:57" ht="28.8" customHeight="1" x14ac:dyDescent="0.3">
      <c r="B2" s="18" t="s">
        <v>13</v>
      </c>
      <c r="C2" s="17"/>
      <c r="D2" s="17" t="s">
        <v>5</v>
      </c>
      <c r="E2" s="17" t="s">
        <v>4</v>
      </c>
      <c r="F2" s="17" t="s">
        <v>3</v>
      </c>
      <c r="G2" s="17" t="s">
        <v>2</v>
      </c>
      <c r="H2" s="17" t="s">
        <v>1</v>
      </c>
      <c r="I2" s="17" t="s">
        <v>0</v>
      </c>
      <c r="J2" s="17" t="s">
        <v>19</v>
      </c>
      <c r="L2" s="17" t="s">
        <v>0</v>
      </c>
      <c r="M2" s="17" t="s">
        <v>1</v>
      </c>
      <c r="N2" s="17" t="s">
        <v>2</v>
      </c>
      <c r="O2" s="17" t="s">
        <v>3</v>
      </c>
      <c r="P2" s="17" t="s">
        <v>4</v>
      </c>
      <c r="Q2" s="17" t="s">
        <v>5</v>
      </c>
      <c r="R2" s="17" t="s">
        <v>19</v>
      </c>
      <c r="T2" s="17"/>
      <c r="U2" s="17" t="s">
        <v>6</v>
      </c>
      <c r="V2" s="17" t="s">
        <v>7</v>
      </c>
      <c r="W2" s="17" t="s">
        <v>6</v>
      </c>
      <c r="X2" s="17" t="s">
        <v>7</v>
      </c>
      <c r="Y2" s="17" t="s">
        <v>6</v>
      </c>
      <c r="Z2" s="17" t="s">
        <v>7</v>
      </c>
      <c r="AA2" s="17" t="s">
        <v>6</v>
      </c>
      <c r="AB2" s="17" t="s">
        <v>7</v>
      </c>
      <c r="AC2" s="17" t="s">
        <v>6</v>
      </c>
      <c r="AD2" s="17" t="s">
        <v>7</v>
      </c>
      <c r="AG2" s="2"/>
      <c r="AH2" s="2" t="s">
        <v>6</v>
      </c>
      <c r="AI2" s="2" t="s">
        <v>7</v>
      </c>
      <c r="AJ2" s="2" t="s">
        <v>6</v>
      </c>
      <c r="AK2" s="2" t="s">
        <v>7</v>
      </c>
      <c r="AL2" s="2" t="s">
        <v>6</v>
      </c>
      <c r="AM2" s="2" t="s">
        <v>7</v>
      </c>
      <c r="AN2" s="2" t="s">
        <v>6</v>
      </c>
      <c r="AO2" s="2" t="s">
        <v>7</v>
      </c>
      <c r="AP2" s="2" t="s">
        <v>6</v>
      </c>
      <c r="AQ2" s="2" t="s">
        <v>7</v>
      </c>
      <c r="AR2" s="2" t="s">
        <v>6</v>
      </c>
      <c r="AS2" s="2" t="s">
        <v>7</v>
      </c>
      <c r="AT2" s="2" t="s">
        <v>6</v>
      </c>
      <c r="AU2" s="2" t="s">
        <v>7</v>
      </c>
    </row>
    <row r="3" spans="2:57" ht="14.4" customHeight="1" x14ac:dyDescent="0.3">
      <c r="B3" s="38" t="s">
        <v>9</v>
      </c>
      <c r="C3" s="17" t="s">
        <v>6</v>
      </c>
      <c r="D3" s="3">
        <f>'tables - promoted &amp; enrolled'!D16/'tables - promoted &amp; enrolled'!D3</f>
        <v>0.84799999999999998</v>
      </c>
      <c r="E3" s="3">
        <f>'tables - promoted &amp; enrolled'!E16/'tables - promoted &amp; enrolled'!E3</f>
        <v>0.69824561403508767</v>
      </c>
      <c r="F3" s="3">
        <f>'tables - promoted &amp; enrolled'!F16/'tables - promoted &amp; enrolled'!F3</f>
        <v>0.83731155778894473</v>
      </c>
      <c r="G3" s="3">
        <f>'tables - promoted &amp; enrolled'!G16/'tables - promoted &amp; enrolled'!G3</f>
        <v>0.79449152542372881</v>
      </c>
      <c r="H3" s="3">
        <f>'tables - promoted &amp; enrolled'!H16/'tables - promoted &amp; enrolled'!H3</f>
        <v>0.70083102493074789</v>
      </c>
      <c r="I3" s="3">
        <f>'tables - promoted &amp; enrolled'!I16/'tables - promoted &amp; enrolled'!I3</f>
        <v>0.75598086124401909</v>
      </c>
      <c r="J3" s="3">
        <f>'tables - promoted &amp; enrolled'!J16/'tables - promoted &amp; enrolled'!J3</f>
        <v>0.76535472549511152</v>
      </c>
      <c r="K3" s="9"/>
      <c r="L3" s="15">
        <v>0.75598086124401898</v>
      </c>
      <c r="M3" s="15">
        <v>0.70083102493074789</v>
      </c>
      <c r="N3" s="15">
        <v>0.79449152542372881</v>
      </c>
      <c r="O3" s="15">
        <v>0.83731155778894473</v>
      </c>
      <c r="P3" s="15">
        <v>0.69824561403508767</v>
      </c>
      <c r="Q3" s="15">
        <v>0.84799999999999998</v>
      </c>
      <c r="R3" s="15">
        <v>0.76535472549511152</v>
      </c>
      <c r="S3" s="7"/>
      <c r="T3" s="17" t="s">
        <v>0</v>
      </c>
      <c r="U3" s="15">
        <v>0.75598086124401898</v>
      </c>
      <c r="V3" s="15">
        <v>0.68894952251023189</v>
      </c>
      <c r="W3" s="15" t="s">
        <v>12</v>
      </c>
      <c r="X3" s="15" t="s">
        <v>12</v>
      </c>
      <c r="Y3" s="15">
        <v>0.83492548719908288</v>
      </c>
      <c r="Z3" s="15">
        <v>0.8154004812650395</v>
      </c>
      <c r="AA3" s="15" t="s">
        <v>12</v>
      </c>
      <c r="AB3" s="15" t="s">
        <v>12</v>
      </c>
      <c r="AC3" s="15">
        <v>0.8093515887367605</v>
      </c>
      <c r="AD3" s="15">
        <v>0.7730285714285714</v>
      </c>
      <c r="AE3" s="13">
        <v>0.7900800388066942</v>
      </c>
      <c r="AF3" s="13"/>
      <c r="AG3" s="2">
        <v>2018</v>
      </c>
      <c r="AH3" s="15">
        <v>0.8093515887367605</v>
      </c>
      <c r="AI3" s="15">
        <v>0.7730285714285714</v>
      </c>
      <c r="AJ3" s="15">
        <v>0.69579883471327808</v>
      </c>
      <c r="AK3" s="15">
        <v>0.65349290286668527</v>
      </c>
      <c r="AL3" s="15">
        <v>0.83047582354074356</v>
      </c>
      <c r="AM3" s="15">
        <v>0.79418844566712521</v>
      </c>
      <c r="AN3" s="19">
        <v>0.83859167809785096</v>
      </c>
      <c r="AO3" s="19">
        <v>0.80082079343365253</v>
      </c>
      <c r="AP3" s="15">
        <v>0.73713398402839392</v>
      </c>
      <c r="AQ3" s="15">
        <v>0.72434860736747531</v>
      </c>
      <c r="AR3" s="15">
        <v>0.79327398615232447</v>
      </c>
      <c r="AS3" s="15">
        <v>0.7232142857142857</v>
      </c>
      <c r="AT3" s="20">
        <v>0.79252550915871001</v>
      </c>
      <c r="AU3" s="10">
        <v>0.75768966638956159</v>
      </c>
    </row>
    <row r="4" spans="2:57" x14ac:dyDescent="0.3">
      <c r="B4" s="38"/>
      <c r="C4" s="17" t="s">
        <v>7</v>
      </c>
      <c r="D4" s="3">
        <f>'tables - promoted &amp; enrolled'!D17/'tables - promoted &amp; enrolled'!D4</f>
        <v>0.76127320954907163</v>
      </c>
      <c r="E4" s="3">
        <f>'tables - promoted &amp; enrolled'!E17/'tables - promoted &amp; enrolled'!E4</f>
        <v>0.68504901960784315</v>
      </c>
      <c r="F4" s="3">
        <f>'tables - promoted &amp; enrolled'!F17/'tables - promoted &amp; enrolled'!F4</f>
        <v>0.80059171597633139</v>
      </c>
      <c r="G4" s="3">
        <f>'tables - promoted &amp; enrolled'!G17/'tables - promoted &amp; enrolled'!G4</f>
        <v>0.7577756833176249</v>
      </c>
      <c r="H4" s="3">
        <f>'tables - promoted &amp; enrolled'!H17/'tables - promoted &amp; enrolled'!H4</f>
        <v>0.65993690851735021</v>
      </c>
      <c r="I4" s="3">
        <f>'tables - promoted &amp; enrolled'!I17/'tables - promoted &amp; enrolled'!I4</f>
        <v>0.68894952251023189</v>
      </c>
      <c r="J4" s="3">
        <f>'tables - promoted &amp; enrolled'!J17/'tables - promoted &amp; enrolled'!J4</f>
        <v>0.7238503155996393</v>
      </c>
      <c r="K4" s="9"/>
      <c r="L4" s="15">
        <v>0.68894952251023189</v>
      </c>
      <c r="M4" s="15">
        <v>0.65993690851735021</v>
      </c>
      <c r="N4" s="15">
        <v>0.7577756833176249</v>
      </c>
      <c r="O4" s="15">
        <v>0.80059171597633139</v>
      </c>
      <c r="P4" s="15">
        <v>0.68504901960784315</v>
      </c>
      <c r="Q4" s="15">
        <v>0.76127320954907163</v>
      </c>
      <c r="R4" s="15">
        <v>0.7238503155996393</v>
      </c>
      <c r="S4" s="7"/>
      <c r="T4" s="17" t="s">
        <v>1</v>
      </c>
      <c r="U4" s="15">
        <v>0.70083102493074789</v>
      </c>
      <c r="V4" s="15">
        <v>0.65993690851735021</v>
      </c>
      <c r="W4" s="15" t="s">
        <v>12</v>
      </c>
      <c r="X4" s="15" t="s">
        <v>12</v>
      </c>
      <c r="Y4" s="15">
        <v>0.69179966978536045</v>
      </c>
      <c r="Z4" s="15">
        <v>0.64840637450199201</v>
      </c>
      <c r="AA4" s="15" t="s">
        <v>12</v>
      </c>
      <c r="AB4" s="15" t="s">
        <v>12</v>
      </c>
      <c r="AC4" s="15">
        <v>0.69579883471327808</v>
      </c>
      <c r="AD4" s="15">
        <v>0.65349290286668527</v>
      </c>
      <c r="AE4" s="13">
        <v>0.67362124306974025</v>
      </c>
      <c r="AF4" s="13"/>
      <c r="AG4" s="2">
        <v>2019</v>
      </c>
      <c r="AH4" s="15">
        <v>0.85154690618762474</v>
      </c>
      <c r="AI4" s="15">
        <v>0.80567344203707836</v>
      </c>
      <c r="AJ4" s="15">
        <v>0.727176220806794</v>
      </c>
      <c r="AK4" s="19">
        <v>0.69673456191399941</v>
      </c>
      <c r="AL4" s="15">
        <v>0.8435267468200035</v>
      </c>
      <c r="AM4" s="15">
        <v>0.81475128644939965</v>
      </c>
      <c r="AN4" s="15">
        <v>0.87001830728066465</v>
      </c>
      <c r="AO4" s="15">
        <v>0.84704239654734703</v>
      </c>
      <c r="AP4" s="15">
        <v>0.80321704616670153</v>
      </c>
      <c r="AQ4" s="15">
        <v>0.78735330180416885</v>
      </c>
      <c r="AR4" s="15">
        <v>0.77298311444652912</v>
      </c>
      <c r="AS4" s="15">
        <v>0.77788844621513942</v>
      </c>
      <c r="AT4" s="11">
        <v>0.82876953813609122</v>
      </c>
      <c r="AU4" s="11">
        <v>0.80268775810177084</v>
      </c>
    </row>
    <row r="5" spans="2:57" ht="14.4" customHeight="1" x14ac:dyDescent="0.3">
      <c r="B5" s="38" t="s">
        <v>11</v>
      </c>
      <c r="C5" s="17" t="s">
        <v>6</v>
      </c>
      <c r="D5" s="3" t="s">
        <v>12</v>
      </c>
      <c r="E5" s="3" t="s">
        <v>12</v>
      </c>
      <c r="F5" s="3">
        <f>'tables - promoted &amp; enrolled'!F18/'tables - promoted &amp; enrolled'!F5</f>
        <v>1</v>
      </c>
      <c r="G5" s="3">
        <f>'tables - promoted &amp; enrolled'!G18/'tables - promoted &amp; enrolled'!G5</f>
        <v>4.7619047619047616E-2</v>
      </c>
      <c r="H5" s="3" t="s">
        <v>12</v>
      </c>
      <c r="I5" s="3" t="s">
        <v>12</v>
      </c>
      <c r="J5" s="3">
        <f>'tables - promoted &amp; enrolled'!J18/'tables - promoted &amp; enrolled'!J5</f>
        <v>0.75903614457831325</v>
      </c>
      <c r="K5" s="9"/>
      <c r="L5" s="15" t="s">
        <v>12</v>
      </c>
      <c r="M5" s="15" t="s">
        <v>12</v>
      </c>
      <c r="N5" s="15">
        <v>4.7619047619047616E-2</v>
      </c>
      <c r="O5" s="15">
        <v>1</v>
      </c>
      <c r="P5" s="15" t="s">
        <v>12</v>
      </c>
      <c r="Q5" s="15" t="s">
        <v>12</v>
      </c>
      <c r="R5" s="15">
        <v>0.75903614457831325</v>
      </c>
      <c r="S5" s="7"/>
      <c r="T5" s="17" t="s">
        <v>2</v>
      </c>
      <c r="U5" s="15">
        <v>0.79449152542372881</v>
      </c>
      <c r="V5" s="15">
        <v>0.7577756833176249</v>
      </c>
      <c r="W5" s="15">
        <v>4.7619047619047616E-2</v>
      </c>
      <c r="X5" s="15">
        <v>0</v>
      </c>
      <c r="Y5" s="15">
        <v>0.85618525289457648</v>
      </c>
      <c r="Z5" s="15">
        <v>0.82285401858939311</v>
      </c>
      <c r="AA5" s="15" t="s">
        <v>12</v>
      </c>
      <c r="AB5" s="15"/>
      <c r="AC5" s="15">
        <v>0.83047582354074356</v>
      </c>
      <c r="AD5" s="15">
        <v>0.79418844566712521</v>
      </c>
      <c r="AE5" s="13">
        <v>0.81130189879167802</v>
      </c>
      <c r="AF5" s="13"/>
      <c r="AG5" s="2">
        <v>2020</v>
      </c>
      <c r="AH5" s="15">
        <v>0.83021192705766389</v>
      </c>
      <c r="AI5" s="15">
        <v>0.7862544483985765</v>
      </c>
      <c r="AJ5" s="15">
        <v>0.75566502463054186</v>
      </c>
      <c r="AK5" s="19">
        <v>0.69939759036144578</v>
      </c>
      <c r="AL5" s="15">
        <v>0.76869476546566962</v>
      </c>
      <c r="AM5" s="15">
        <v>0.74632237871674489</v>
      </c>
      <c r="AN5" s="19">
        <v>0.8380281690140845</v>
      </c>
      <c r="AO5" s="19">
        <v>0.80002334812047626</v>
      </c>
      <c r="AP5" s="15">
        <v>0.73749240429410579</v>
      </c>
      <c r="AQ5" s="15">
        <v>0.69728783902012248</v>
      </c>
      <c r="AR5" s="15">
        <v>0.70257387988560538</v>
      </c>
      <c r="AS5" s="15">
        <v>0.65430861723446898</v>
      </c>
      <c r="AT5" s="21">
        <v>0.78841055893663892</v>
      </c>
      <c r="AU5" s="11">
        <v>0.75011022553840934</v>
      </c>
    </row>
    <row r="6" spans="2:57" x14ac:dyDescent="0.3">
      <c r="B6" s="38"/>
      <c r="C6" s="17" t="s">
        <v>7</v>
      </c>
      <c r="D6" s="3" t="s">
        <v>12</v>
      </c>
      <c r="E6" s="3" t="s">
        <v>12</v>
      </c>
      <c r="F6" s="3">
        <f>'tables - promoted &amp; enrolled'!F19/'tables - promoted &amp; enrolled'!F6</f>
        <v>1</v>
      </c>
      <c r="G6" s="3">
        <f>'tables - promoted &amp; enrolled'!G19/'tables - promoted &amp; enrolled'!G6</f>
        <v>0</v>
      </c>
      <c r="H6" s="3" t="s">
        <v>12</v>
      </c>
      <c r="I6" s="3" t="s">
        <v>12</v>
      </c>
      <c r="J6" s="3">
        <f>'tables - promoted &amp; enrolled'!J19/'tables - promoted &amp; enrolled'!J6</f>
        <v>0.58823529411764708</v>
      </c>
      <c r="K6" s="9"/>
      <c r="L6" s="15" t="s">
        <v>12</v>
      </c>
      <c r="M6" s="15" t="s">
        <v>12</v>
      </c>
      <c r="N6" s="15">
        <v>0</v>
      </c>
      <c r="O6" s="15">
        <v>1</v>
      </c>
      <c r="P6" s="15" t="s">
        <v>12</v>
      </c>
      <c r="Q6" s="15" t="s">
        <v>12</v>
      </c>
      <c r="R6" s="15">
        <v>0.58823529411764708</v>
      </c>
      <c r="S6" s="7"/>
      <c r="T6" s="17" t="s">
        <v>3</v>
      </c>
      <c r="U6" s="15">
        <v>0.83731155778894473</v>
      </c>
      <c r="V6" s="15">
        <v>0.80059171597633139</v>
      </c>
      <c r="W6" s="15">
        <v>1</v>
      </c>
      <c r="X6" s="15">
        <v>1</v>
      </c>
      <c r="Y6" s="15">
        <v>0.83677548301132576</v>
      </c>
      <c r="Z6" s="15">
        <v>0.79781846513439814</v>
      </c>
      <c r="AA6" s="15">
        <v>0.83910891089108908</v>
      </c>
      <c r="AB6" s="15">
        <v>0.81422018348623848</v>
      </c>
      <c r="AC6" s="15">
        <v>0.83859167809785096</v>
      </c>
      <c r="AD6" s="15">
        <v>0.80082079343365253</v>
      </c>
      <c r="AE6" s="13">
        <v>0.81868646817100421</v>
      </c>
      <c r="AF6" s="13"/>
    </row>
    <row r="7" spans="2:57" ht="14.4" customHeight="1" x14ac:dyDescent="0.3">
      <c r="B7" s="38" t="s">
        <v>8</v>
      </c>
      <c r="C7" s="17" t="s">
        <v>6</v>
      </c>
      <c r="D7" s="3">
        <f>'tables - promoted &amp; enrolled'!D20/'tables - promoted &amp; enrolled'!D7</f>
        <v>0.76100628930817615</v>
      </c>
      <c r="E7" s="3">
        <f>'tables - promoted &amp; enrolled'!E20/'tables - promoted &amp; enrolled'!E7</f>
        <v>0.76646706586826352</v>
      </c>
      <c r="F7" s="3">
        <f>'tables - promoted &amp; enrolled'!F20/'tables - promoted &amp; enrolled'!F7</f>
        <v>0.83677548301132576</v>
      </c>
      <c r="G7" s="3">
        <f>'tables - promoted &amp; enrolled'!G20/'tables - promoted &amp; enrolled'!G7</f>
        <v>0.85618525289457648</v>
      </c>
      <c r="H7" s="3">
        <f>'tables - promoted &amp; enrolled'!H20/'tables - promoted &amp; enrolled'!H7</f>
        <v>0.69179966978536045</v>
      </c>
      <c r="I7" s="3">
        <f>'tables - promoted &amp; enrolled'!I20/'tables - promoted &amp; enrolled'!I7</f>
        <v>0.83492548719908288</v>
      </c>
      <c r="J7" s="3">
        <f>'tables - promoted &amp; enrolled'!J20/'tables - promoted &amp; enrolled'!J7</f>
        <v>0.80751528907382886</v>
      </c>
      <c r="K7" s="9"/>
      <c r="L7" s="15">
        <v>0.83492548719908288</v>
      </c>
      <c r="M7" s="15">
        <v>0.69179966978536045</v>
      </c>
      <c r="N7" s="15">
        <v>0.85618525289457648</v>
      </c>
      <c r="O7" s="15">
        <v>0.83677548301132576</v>
      </c>
      <c r="P7" s="15">
        <v>0.76646706586826352</v>
      </c>
      <c r="Q7" s="15">
        <v>0.76100628930817615</v>
      </c>
      <c r="R7" s="15">
        <v>0.80751528907382886</v>
      </c>
      <c r="S7" s="7"/>
      <c r="T7" s="17" t="s">
        <v>4</v>
      </c>
      <c r="U7" s="15">
        <v>0.69824561403508767</v>
      </c>
      <c r="V7" s="15">
        <v>0.68504901960784315</v>
      </c>
      <c r="W7" s="15" t="s">
        <v>12</v>
      </c>
      <c r="X7" s="15" t="s">
        <v>12</v>
      </c>
      <c r="Y7" s="15">
        <v>0.76646706586826352</v>
      </c>
      <c r="Z7" s="15">
        <v>0.74941329856584094</v>
      </c>
      <c r="AA7" s="15">
        <v>0.31168831168831168</v>
      </c>
      <c r="AB7" s="15">
        <v>0.39795918367346939</v>
      </c>
      <c r="AC7" s="15">
        <v>0.73713398402839392</v>
      </c>
      <c r="AD7" s="15">
        <v>0.72434860736747531</v>
      </c>
      <c r="AE7" s="13">
        <v>0.73007048545616993</v>
      </c>
      <c r="AF7" s="13"/>
    </row>
    <row r="8" spans="2:57" x14ac:dyDescent="0.3">
      <c r="B8" s="38"/>
      <c r="C8" s="17" t="s">
        <v>7</v>
      </c>
      <c r="D8" s="3">
        <f>'tables - promoted &amp; enrolled'!D21/'tables - promoted &amp; enrolled'!D8</f>
        <v>0.70047543581616478</v>
      </c>
      <c r="E8" s="3">
        <f>'tables - promoted &amp; enrolled'!E21/'tables - promoted &amp; enrolled'!E8</f>
        <v>0.74941329856584094</v>
      </c>
      <c r="F8" s="3">
        <f>'tables - promoted &amp; enrolled'!F21/'tables - promoted &amp; enrolled'!F8</f>
        <v>0.79781846513439814</v>
      </c>
      <c r="G8" s="3">
        <f>'tables - promoted &amp; enrolled'!G21/'tables - promoted &amp; enrolled'!G8</f>
        <v>0.82285401858939311</v>
      </c>
      <c r="H8" s="3">
        <f>'tables - promoted &amp; enrolled'!H21/'tables - promoted &amp; enrolled'!H8</f>
        <v>0.64840637450199201</v>
      </c>
      <c r="I8" s="3">
        <f>'tables - promoted &amp; enrolled'!I21/'tables - promoted &amp; enrolled'!I8</f>
        <v>0.8154004812650395</v>
      </c>
      <c r="J8" s="22">
        <f>'tables - promoted &amp; enrolled'!J21/'tables - promoted &amp; enrolled'!J8</f>
        <v>0.7755708390646493</v>
      </c>
      <c r="K8" s="9"/>
      <c r="L8" s="15">
        <v>0.8154004812650395</v>
      </c>
      <c r="M8" s="15">
        <v>0.64840637450199201</v>
      </c>
      <c r="N8" s="15">
        <v>0.82285401858939311</v>
      </c>
      <c r="O8" s="15">
        <v>0.79781846513439814</v>
      </c>
      <c r="P8" s="15">
        <v>0.74941329856584094</v>
      </c>
      <c r="Q8" s="15">
        <v>0.70047543581616478</v>
      </c>
      <c r="R8" s="15">
        <v>0.7755708390646493</v>
      </c>
      <c r="S8" s="7"/>
      <c r="T8" s="17" t="s">
        <v>5</v>
      </c>
      <c r="U8" s="15">
        <v>0.84799999999999998</v>
      </c>
      <c r="V8" s="15">
        <v>0.76127320954907163</v>
      </c>
      <c r="W8" s="15" t="s">
        <v>12</v>
      </c>
      <c r="X8" s="15" t="s">
        <v>12</v>
      </c>
      <c r="Y8" s="15">
        <v>0.76100628930817615</v>
      </c>
      <c r="Z8" s="15">
        <v>0.70047543581616478</v>
      </c>
      <c r="AA8" s="15" t="s">
        <v>12</v>
      </c>
      <c r="AB8" s="15" t="s">
        <v>12</v>
      </c>
      <c r="AC8" s="15">
        <v>0.79327398615232447</v>
      </c>
      <c r="AD8" s="15">
        <v>0.7232142857142857</v>
      </c>
      <c r="AE8" s="13">
        <v>0.7582961862308073</v>
      </c>
      <c r="AF8" s="13"/>
      <c r="AH8" s="39" t="s">
        <v>8</v>
      </c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 t="s">
        <v>9</v>
      </c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</row>
    <row r="9" spans="2:57" x14ac:dyDescent="0.3">
      <c r="B9" s="38" t="s">
        <v>10</v>
      </c>
      <c r="C9" s="17" t="s">
        <v>6</v>
      </c>
      <c r="D9" s="3" t="s">
        <v>12</v>
      </c>
      <c r="E9" s="3">
        <f>'tables - promoted &amp; enrolled'!E22/'tables - promoted &amp; enrolled'!E9</f>
        <v>0.31168831168831168</v>
      </c>
      <c r="F9" s="3">
        <f>'tables - promoted &amp; enrolled'!F22/'tables - promoted &amp; enrolled'!F9</f>
        <v>0.83910891089108908</v>
      </c>
      <c r="G9" s="3" t="s">
        <v>12</v>
      </c>
      <c r="H9" s="3" t="s">
        <v>12</v>
      </c>
      <c r="I9" s="3" t="s">
        <v>12</v>
      </c>
      <c r="J9" s="3">
        <f>'tables - promoted &amp; enrolled'!J22/'tables - promoted &amp; enrolled'!J9</f>
        <v>0.75467775467775466</v>
      </c>
      <c r="K9" s="9"/>
      <c r="L9" s="15" t="s">
        <v>12</v>
      </c>
      <c r="M9" s="15" t="s">
        <v>12</v>
      </c>
      <c r="N9" s="15" t="s">
        <v>12</v>
      </c>
      <c r="O9" s="15">
        <v>0.83910891089108908</v>
      </c>
      <c r="P9" s="15">
        <v>0.31168831168831168</v>
      </c>
      <c r="Q9" s="15" t="s">
        <v>12</v>
      </c>
      <c r="R9" s="15">
        <v>0.75467775467775466</v>
      </c>
      <c r="S9" s="7"/>
      <c r="T9" s="12" t="s">
        <v>19</v>
      </c>
      <c r="U9" s="13">
        <v>0.76535472549511152</v>
      </c>
      <c r="V9" s="13">
        <v>0.7238503155996393</v>
      </c>
      <c r="W9" s="13">
        <v>0.75903614457831325</v>
      </c>
      <c r="X9" s="13">
        <v>0.58823529411764708</v>
      </c>
      <c r="Y9" s="13">
        <v>0.80751528907382886</v>
      </c>
      <c r="Z9" s="23">
        <v>0.7755708390646493</v>
      </c>
      <c r="AA9" s="13">
        <v>0.75467775467775466</v>
      </c>
      <c r="AB9" s="13">
        <v>0.73831775700934577</v>
      </c>
      <c r="AC9" s="13"/>
      <c r="AD9" s="13"/>
      <c r="AG9" s="6"/>
      <c r="AH9" s="37" t="s">
        <v>0</v>
      </c>
      <c r="AI9" s="37"/>
      <c r="AJ9" s="37" t="s">
        <v>1</v>
      </c>
      <c r="AK9" s="37"/>
      <c r="AL9" s="37" t="s">
        <v>2</v>
      </c>
      <c r="AM9" s="37"/>
      <c r="AN9" s="37" t="s">
        <v>3</v>
      </c>
      <c r="AO9" s="37"/>
      <c r="AP9" s="37" t="s">
        <v>4</v>
      </c>
      <c r="AQ9" s="37"/>
      <c r="AR9" s="37" t="s">
        <v>5</v>
      </c>
      <c r="AS9" s="37"/>
      <c r="AT9" s="37" t="s">
        <v>0</v>
      </c>
      <c r="AU9" s="37"/>
      <c r="AV9" s="37" t="s">
        <v>1</v>
      </c>
      <c r="AW9" s="37"/>
      <c r="AX9" s="37" t="s">
        <v>2</v>
      </c>
      <c r="AY9" s="37"/>
      <c r="AZ9" s="37" t="s">
        <v>3</v>
      </c>
      <c r="BA9" s="37"/>
      <c r="BB9" s="37" t="s">
        <v>4</v>
      </c>
      <c r="BC9" s="37"/>
      <c r="BD9" s="37" t="s">
        <v>5</v>
      </c>
      <c r="BE9" s="37"/>
    </row>
    <row r="10" spans="2:57" x14ac:dyDescent="0.3">
      <c r="B10" s="38"/>
      <c r="C10" s="17" t="s">
        <v>7</v>
      </c>
      <c r="D10" s="3" t="s">
        <v>12</v>
      </c>
      <c r="E10" s="3">
        <f>'tables - promoted &amp; enrolled'!E23/'tables - promoted &amp; enrolled'!E10</f>
        <v>0.39795918367346939</v>
      </c>
      <c r="F10" s="3">
        <f>'tables - promoted &amp; enrolled'!F23/'tables - promoted &amp; enrolled'!F10</f>
        <v>0.81422018348623848</v>
      </c>
      <c r="G10" s="3">
        <f>'tables - promoted &amp; enrolled'!G23/'tables - promoted &amp; enrolled'!G10</f>
        <v>1</v>
      </c>
      <c r="H10" s="3" t="s">
        <v>12</v>
      </c>
      <c r="I10" s="3" t="s">
        <v>12</v>
      </c>
      <c r="J10" s="3">
        <f>'tables - promoted &amp; enrolled'!J23/'tables - promoted &amp; enrolled'!J10</f>
        <v>0.73831775700934577</v>
      </c>
      <c r="K10" s="9"/>
      <c r="L10" s="15" t="s">
        <v>12</v>
      </c>
      <c r="M10" s="15" t="s">
        <v>12</v>
      </c>
      <c r="N10" s="15">
        <v>1</v>
      </c>
      <c r="O10" s="15">
        <v>0.81422018348623848</v>
      </c>
      <c r="P10" s="15">
        <v>0.39795918367346939</v>
      </c>
      <c r="Q10" s="15" t="s">
        <v>12</v>
      </c>
      <c r="R10" s="15">
        <v>0.73831775700934577</v>
      </c>
      <c r="S10" s="7"/>
      <c r="AG10" s="6"/>
      <c r="AH10" s="2" t="s">
        <v>6</v>
      </c>
      <c r="AI10" s="2" t="s">
        <v>7</v>
      </c>
      <c r="AJ10" s="2" t="s">
        <v>6</v>
      </c>
      <c r="AK10" s="2" t="s">
        <v>7</v>
      </c>
      <c r="AL10" s="2" t="s">
        <v>6</v>
      </c>
      <c r="AM10" s="2" t="s">
        <v>7</v>
      </c>
      <c r="AN10" s="2" t="s">
        <v>6</v>
      </c>
      <c r="AO10" s="2" t="s">
        <v>7</v>
      </c>
      <c r="AP10" s="2" t="s">
        <v>6</v>
      </c>
      <c r="AQ10" s="2" t="s">
        <v>7</v>
      </c>
      <c r="AR10" s="2" t="s">
        <v>6</v>
      </c>
      <c r="AS10" s="2" t="s">
        <v>7</v>
      </c>
      <c r="AT10" s="2" t="s">
        <v>6</v>
      </c>
      <c r="AU10" s="2" t="s">
        <v>7</v>
      </c>
      <c r="AV10" s="2" t="s">
        <v>6</v>
      </c>
      <c r="AW10" s="2" t="s">
        <v>7</v>
      </c>
      <c r="AX10" s="2" t="s">
        <v>6</v>
      </c>
      <c r="AY10" s="2" t="s">
        <v>7</v>
      </c>
      <c r="AZ10" s="2" t="s">
        <v>6</v>
      </c>
      <c r="BA10" s="2" t="s">
        <v>7</v>
      </c>
      <c r="BB10" s="2" t="s">
        <v>6</v>
      </c>
      <c r="BC10" s="2" t="s">
        <v>7</v>
      </c>
      <c r="BD10" s="2" t="s">
        <v>6</v>
      </c>
      <c r="BE10" s="2" t="s">
        <v>7</v>
      </c>
    </row>
    <row r="11" spans="2:57" x14ac:dyDescent="0.3">
      <c r="B11" s="36" t="s">
        <v>19</v>
      </c>
      <c r="C11" s="5" t="s">
        <v>6</v>
      </c>
      <c r="D11" s="3">
        <f>'tables - promoted &amp; enrolled'!D25/'tables - promoted &amp; enrolled'!D12</f>
        <v>0.79327398615232447</v>
      </c>
      <c r="E11" s="3">
        <f>'tables - promoted &amp; enrolled'!E25/'tables - promoted &amp; enrolled'!E12</f>
        <v>0.73713398402839392</v>
      </c>
      <c r="F11" s="3">
        <f>'tables - promoted &amp; enrolled'!F25/'tables - promoted &amp; enrolled'!F12</f>
        <v>0.83859167809785096</v>
      </c>
      <c r="G11" s="3">
        <f>'tables - promoted &amp; enrolled'!G25/'tables - promoted &amp; enrolled'!G12</f>
        <v>0.83047582354074356</v>
      </c>
      <c r="H11" s="3">
        <f>'tables - promoted &amp; enrolled'!H25/'tables - promoted &amp; enrolled'!H12</f>
        <v>0.69579883471327808</v>
      </c>
      <c r="I11" s="3">
        <f>'tables - promoted &amp; enrolled'!I25/'tables - promoted &amp; enrolled'!I12</f>
        <v>0.8093515887367605</v>
      </c>
      <c r="J11" s="3">
        <f>'tables - promoted &amp; enrolled'!J25/'tables - promoted &amp; enrolled'!J12</f>
        <v>0.79252550915871001</v>
      </c>
      <c r="K11" s="9"/>
      <c r="L11" s="15">
        <v>0.8093515887367605</v>
      </c>
      <c r="M11" s="15">
        <v>0.69579883471327808</v>
      </c>
      <c r="N11" s="15">
        <v>0.83047582354074356</v>
      </c>
      <c r="O11" s="15">
        <v>0.83859167809785096</v>
      </c>
      <c r="P11" s="15">
        <v>0.73713398402839392</v>
      </c>
      <c r="Q11" s="15">
        <v>0.79327398615232447</v>
      </c>
      <c r="R11" s="15"/>
      <c r="S11" s="7"/>
      <c r="AG11" s="12">
        <v>2018</v>
      </c>
      <c r="AH11" s="13">
        <v>0.83492548719908288</v>
      </c>
      <c r="AI11" s="13">
        <v>0.8154004812650395</v>
      </c>
      <c r="AJ11" s="13">
        <v>0.69179966978536045</v>
      </c>
      <c r="AK11" s="13">
        <v>0.64840637450199201</v>
      </c>
      <c r="AL11" s="13">
        <v>0.85618525289457648</v>
      </c>
      <c r="AM11" s="13">
        <v>0.82285401858939311</v>
      </c>
      <c r="AN11" s="13">
        <v>0.83677548301132576</v>
      </c>
      <c r="AO11" s="23">
        <v>0.79781846513439814</v>
      </c>
      <c r="AP11" s="23">
        <v>0.76646706586826352</v>
      </c>
      <c r="AQ11" s="13">
        <v>0.74941329856584094</v>
      </c>
      <c r="AR11" s="13">
        <v>0.76100628930817615</v>
      </c>
      <c r="AS11" s="13">
        <v>0.70047543581616478</v>
      </c>
      <c r="AT11" s="13">
        <v>0.75598086124401898</v>
      </c>
      <c r="AU11" s="13">
        <v>0.68894952251023189</v>
      </c>
      <c r="AV11" s="13">
        <v>0.70083102493074789</v>
      </c>
      <c r="AW11" s="13">
        <v>0.65993690851735021</v>
      </c>
      <c r="AX11" s="23">
        <v>0.79449152542372881</v>
      </c>
      <c r="AY11" s="13">
        <v>0.7577756833176249</v>
      </c>
      <c r="AZ11" s="13">
        <v>0.83731155778894473</v>
      </c>
      <c r="BA11" s="13">
        <v>0.80059171597633139</v>
      </c>
      <c r="BB11" s="13">
        <v>0.69824561403508767</v>
      </c>
      <c r="BC11" s="13">
        <v>0.68504901960784315</v>
      </c>
      <c r="BD11" s="13">
        <v>0.84799999999999998</v>
      </c>
      <c r="BE11" s="13">
        <v>0.76127320954907163</v>
      </c>
    </row>
    <row r="12" spans="2:57" x14ac:dyDescent="0.3">
      <c r="B12" s="36"/>
      <c r="C12" s="5" t="s">
        <v>7</v>
      </c>
      <c r="D12" s="3">
        <f>'tables - promoted &amp; enrolled'!D26/'tables - promoted &amp; enrolled'!D13</f>
        <v>0.7232142857142857</v>
      </c>
      <c r="E12" s="3">
        <f>'tables - promoted &amp; enrolled'!E26/'tables - promoted &amp; enrolled'!E13</f>
        <v>0.72434860736747531</v>
      </c>
      <c r="F12" s="3">
        <f>'tables - promoted &amp; enrolled'!F26/'tables - promoted &amp; enrolled'!F13</f>
        <v>0.80082079343365253</v>
      </c>
      <c r="G12" s="3">
        <f>'tables - promoted &amp; enrolled'!G26/'tables - promoted &amp; enrolled'!G13</f>
        <v>0.79418844566712521</v>
      </c>
      <c r="H12" s="3">
        <f>'tables - promoted &amp; enrolled'!H26/'tables - promoted &amp; enrolled'!H13</f>
        <v>0.65349290286668527</v>
      </c>
      <c r="I12" s="3">
        <f>'tables - promoted &amp; enrolled'!I26/'tables - promoted &amp; enrolled'!I13</f>
        <v>0.7730285714285714</v>
      </c>
      <c r="J12" s="3">
        <f>'tables - promoted &amp; enrolled'!J26/'tables - promoted &amp; enrolled'!J13</f>
        <v>0.75768966638956159</v>
      </c>
      <c r="K12" s="9"/>
      <c r="L12" s="15">
        <v>0.7730285714285714</v>
      </c>
      <c r="M12" s="15">
        <v>0.65349290286668527</v>
      </c>
      <c r="N12" s="15">
        <v>0.79418844566712521</v>
      </c>
      <c r="O12" s="15">
        <v>0.80082079343365253</v>
      </c>
      <c r="P12" s="15">
        <v>0.72434860736747531</v>
      </c>
      <c r="Q12" s="15">
        <v>0.7232142857142857</v>
      </c>
      <c r="R12" s="15"/>
      <c r="S12" s="7"/>
      <c r="AG12" s="12">
        <v>2019</v>
      </c>
      <c r="AH12" s="23">
        <v>0.88756070227867012</v>
      </c>
      <c r="AI12" s="23">
        <v>0.85480640854472634</v>
      </c>
      <c r="AJ12" s="13">
        <v>0.71956660293180374</v>
      </c>
      <c r="AK12" s="13">
        <v>0.71108490566037741</v>
      </c>
      <c r="AL12" s="13">
        <v>0.87090763907372903</v>
      </c>
      <c r="AM12" s="13">
        <v>0.84904738641915001</v>
      </c>
      <c r="AN12" s="13">
        <v>0.87406296851574217</v>
      </c>
      <c r="AO12" s="13">
        <v>0.84670433145009416</v>
      </c>
      <c r="AP12" s="13">
        <v>0.82277691107644302</v>
      </c>
      <c r="AQ12" s="13">
        <v>0.80782828282828278</v>
      </c>
      <c r="AR12" s="13">
        <v>0.79680696661828743</v>
      </c>
      <c r="AS12" s="13">
        <v>0.79090909090909089</v>
      </c>
      <c r="AT12" s="13">
        <v>0.77522935779816515</v>
      </c>
      <c r="AU12" s="13">
        <v>0.699585635359116</v>
      </c>
      <c r="AV12" s="13">
        <v>0.73667462211614954</v>
      </c>
      <c r="AW12" s="13">
        <v>0.67931281317108094</v>
      </c>
      <c r="AX12" s="23">
        <v>0.7928205128205128</v>
      </c>
      <c r="AY12" s="13">
        <v>0.75452538631346577</v>
      </c>
      <c r="AZ12" s="13">
        <v>0.88707799767171125</v>
      </c>
      <c r="BA12" s="13">
        <v>0.87291897891231962</v>
      </c>
      <c r="BB12" s="13">
        <v>0.76010262989095578</v>
      </c>
      <c r="BC12" s="13">
        <v>0.73867595818815335</v>
      </c>
      <c r="BD12" s="13">
        <v>0.72944297082228116</v>
      </c>
      <c r="BE12" s="13">
        <v>0.75290697674418605</v>
      </c>
    </row>
    <row r="13" spans="2:57" x14ac:dyDescent="0.3">
      <c r="B13" s="8"/>
      <c r="C13" s="9"/>
      <c r="D13" s="10">
        <f>'tables - promoted &amp; enrolled'!D24/'tables - promoted &amp; enrolled'!D11</f>
        <v>0.7582961862308073</v>
      </c>
      <c r="E13" s="10">
        <f>'tables - promoted &amp; enrolled'!E24/'tables - promoted &amp; enrolled'!E11</f>
        <v>0.73007048545616993</v>
      </c>
      <c r="F13" s="10">
        <f>'tables - promoted &amp; enrolled'!F24/'tables - promoted &amp; enrolled'!F11</f>
        <v>0.81868646817100421</v>
      </c>
      <c r="G13" s="10">
        <f>'tables - promoted &amp; enrolled'!G24/'tables - promoted &amp; enrolled'!G11</f>
        <v>0.81130189879167802</v>
      </c>
      <c r="H13" s="10">
        <f>'tables - promoted &amp; enrolled'!H24/'tables - promoted &amp; enrolled'!H11</f>
        <v>0.67362124306974025</v>
      </c>
      <c r="I13" s="10">
        <f>'tables - promoted &amp; enrolled'!I24/'tables - promoted &amp; enrolled'!I11</f>
        <v>0.7900800388066942</v>
      </c>
      <c r="L13" s="13">
        <v>0.7900800388066942</v>
      </c>
      <c r="M13" s="13">
        <v>0.67362124306974025</v>
      </c>
      <c r="N13" s="13">
        <v>0.81130189879167802</v>
      </c>
      <c r="O13" s="13">
        <v>0.81868646817100421</v>
      </c>
      <c r="P13" s="13">
        <v>0.73007048545616993</v>
      </c>
      <c r="Q13" s="13">
        <v>0.7582961862308073</v>
      </c>
      <c r="AG13" s="12">
        <v>2020</v>
      </c>
      <c r="AH13" s="23">
        <v>0.88589364844903984</v>
      </c>
      <c r="AI13" s="23">
        <v>0.8482620320855615</v>
      </c>
      <c r="AJ13" s="13">
        <v>0.81369704004643062</v>
      </c>
      <c r="AK13" s="13">
        <v>0.75396825396825395</v>
      </c>
      <c r="AL13" s="13">
        <v>0.83223249669749011</v>
      </c>
      <c r="AM13" s="13">
        <v>0.80014803849000737</v>
      </c>
      <c r="AN13" s="13">
        <v>0.84604227103191043</v>
      </c>
      <c r="AO13" s="23">
        <v>0.8037856071964018</v>
      </c>
      <c r="AP13" s="23">
        <v>0.77360192423331331</v>
      </c>
      <c r="AQ13" s="13">
        <v>0.73250000000000004</v>
      </c>
      <c r="AR13" s="13">
        <v>0.65967016491754127</v>
      </c>
      <c r="AS13" s="13">
        <v>0.60472440944881889</v>
      </c>
      <c r="AT13" s="13">
        <v>0.72747747747747749</v>
      </c>
      <c r="AU13" s="13">
        <v>0.67433987813134733</v>
      </c>
      <c r="AV13" s="13">
        <v>0.68003025718608168</v>
      </c>
      <c r="AW13" s="13">
        <v>0.62727272727272732</v>
      </c>
      <c r="AX13" s="13">
        <v>0.66432865731462931</v>
      </c>
      <c r="AY13" s="13">
        <v>0.65887640449438201</v>
      </c>
      <c r="AZ13" s="13">
        <v>0.7984409799554566</v>
      </c>
      <c r="BA13" s="13">
        <v>0.76148225469728603</v>
      </c>
      <c r="BB13" s="13">
        <v>0.66203411244472521</v>
      </c>
      <c r="BC13" s="13">
        <v>0.61058263971462545</v>
      </c>
      <c r="BD13" s="13">
        <v>0.77748691099476441</v>
      </c>
      <c r="BE13" s="13">
        <v>0.74104683195592291</v>
      </c>
    </row>
    <row r="14" spans="2:57" x14ac:dyDescent="0.3">
      <c r="L14" s="13"/>
      <c r="M14" s="13"/>
      <c r="N14" s="13"/>
      <c r="O14" s="13"/>
      <c r="P14" s="13"/>
      <c r="Q14" s="13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13"/>
    </row>
    <row r="15" spans="2:57" x14ac:dyDescent="0.3">
      <c r="B15" s="18">
        <v>2019</v>
      </c>
      <c r="C15" s="17"/>
      <c r="D15" s="17" t="s">
        <v>5</v>
      </c>
      <c r="E15" s="17" t="s">
        <v>4</v>
      </c>
      <c r="F15" s="17" t="s">
        <v>3</v>
      </c>
      <c r="G15" s="17" t="s">
        <v>2</v>
      </c>
      <c r="H15" s="17" t="s">
        <v>1</v>
      </c>
      <c r="I15" s="17" t="s">
        <v>0</v>
      </c>
      <c r="J15" s="17" t="s">
        <v>19</v>
      </c>
      <c r="L15" s="15" t="s">
        <v>0</v>
      </c>
      <c r="M15" s="15" t="s">
        <v>1</v>
      </c>
      <c r="N15" s="15" t="s">
        <v>2</v>
      </c>
      <c r="O15" s="15" t="s">
        <v>3</v>
      </c>
      <c r="P15" s="15" t="s">
        <v>4</v>
      </c>
      <c r="Q15" s="15" t="s">
        <v>5</v>
      </c>
      <c r="R15" s="17" t="s">
        <v>19</v>
      </c>
      <c r="AH15" s="6"/>
      <c r="AI15" s="6"/>
      <c r="AJ15" s="6"/>
      <c r="AK15" s="6"/>
      <c r="AL15" s="6"/>
      <c r="AM15" s="6"/>
    </row>
    <row r="16" spans="2:57" ht="14.4" customHeight="1" x14ac:dyDescent="0.3">
      <c r="B16" s="38" t="s">
        <v>9</v>
      </c>
      <c r="C16" s="17" t="s">
        <v>6</v>
      </c>
      <c r="D16" s="3">
        <f>'tables - promoted &amp; enrolled'!N16/'tables - promoted &amp; enrolled'!N3</f>
        <v>0.72944297082228116</v>
      </c>
      <c r="E16" s="3">
        <f>'tables - promoted &amp; enrolled'!O16/'tables - promoted &amp; enrolled'!O3</f>
        <v>0.76010262989095578</v>
      </c>
      <c r="F16" s="3">
        <f>'tables - promoted &amp; enrolled'!P16/'tables - promoted &amp; enrolled'!P3</f>
        <v>0.88707799767171125</v>
      </c>
      <c r="G16" s="3">
        <f>'tables - promoted &amp; enrolled'!Q16/'tables - promoted &amp; enrolled'!Q3</f>
        <v>0.7928205128205128</v>
      </c>
      <c r="H16" s="3">
        <f>'tables - promoted &amp; enrolled'!R16/'tables - promoted &amp; enrolled'!R3</f>
        <v>0.73667462211614954</v>
      </c>
      <c r="I16" s="3">
        <f>'tables - promoted &amp; enrolled'!S16/'tables - promoted &amp; enrolled'!S3</f>
        <v>0.77522935779816515</v>
      </c>
      <c r="J16" s="3">
        <f>'tables - promoted &amp; enrolled'!T16/'tables - promoted &amp; enrolled'!T3</f>
        <v>0.79201860692863268</v>
      </c>
      <c r="L16" s="15">
        <v>0.77522935779816515</v>
      </c>
      <c r="M16" s="15">
        <v>0.73667462211614954</v>
      </c>
      <c r="N16" s="15">
        <v>0.7928205128205128</v>
      </c>
      <c r="O16" s="15">
        <v>0.88707799767171125</v>
      </c>
      <c r="P16" s="15">
        <v>0.76010262989095578</v>
      </c>
      <c r="Q16" s="15">
        <v>0.72944297082228116</v>
      </c>
      <c r="R16" s="15">
        <v>0.79201860692863268</v>
      </c>
      <c r="S16" s="7"/>
      <c r="T16" s="2" t="s">
        <v>0</v>
      </c>
      <c r="U16" s="13">
        <v>0.77522935779816515</v>
      </c>
      <c r="V16" s="13">
        <v>0.699585635359116</v>
      </c>
      <c r="W16" s="13">
        <v>1</v>
      </c>
      <c r="X16" s="13">
        <v>1</v>
      </c>
      <c r="Y16" s="13">
        <v>0.88756070227867012</v>
      </c>
      <c r="Z16" s="13">
        <v>0.85480640854472634</v>
      </c>
      <c r="AA16" s="13" t="s">
        <v>12</v>
      </c>
      <c r="AB16" s="13" t="s">
        <v>12</v>
      </c>
      <c r="AC16" s="13">
        <v>0.85154690618762474</v>
      </c>
      <c r="AD16" s="13">
        <v>0.80567344203707836</v>
      </c>
      <c r="AE16" s="13">
        <v>0.82734236888626989</v>
      </c>
      <c r="AF16" s="13"/>
      <c r="AH16" s="37" t="s">
        <v>11</v>
      </c>
      <c r="AI16" s="37"/>
      <c r="AJ16" s="37"/>
      <c r="AK16" s="37"/>
      <c r="AL16" s="37"/>
      <c r="AM16" s="37"/>
      <c r="AN16" s="37"/>
      <c r="AO16" s="37"/>
      <c r="AP16" s="37" t="s">
        <v>10</v>
      </c>
      <c r="AQ16" s="37"/>
      <c r="AR16" s="37"/>
      <c r="AS16" s="37"/>
      <c r="AT16" s="37"/>
      <c r="AU16" s="37"/>
      <c r="AV16" s="37"/>
      <c r="AW16" s="37"/>
    </row>
    <row r="17" spans="2:49" x14ac:dyDescent="0.3">
      <c r="B17" s="38"/>
      <c r="C17" s="17" t="s">
        <v>7</v>
      </c>
      <c r="D17" s="3">
        <f>'tables - promoted &amp; enrolled'!N17/'tables - promoted &amp; enrolled'!N4</f>
        <v>0.75290697674418605</v>
      </c>
      <c r="E17" s="3">
        <f>'tables - promoted &amp; enrolled'!O17/'tables - promoted &amp; enrolled'!O4</f>
        <v>0.73867595818815335</v>
      </c>
      <c r="F17" s="3">
        <f>'tables - promoted &amp; enrolled'!P17/'tables - promoted &amp; enrolled'!P4</f>
        <v>0.87291897891231962</v>
      </c>
      <c r="G17" s="3">
        <f>'tables - promoted &amp; enrolled'!Q17/'tables - promoted &amp; enrolled'!Q4</f>
        <v>0.75452538631346577</v>
      </c>
      <c r="H17" s="3">
        <f>'tables - promoted &amp; enrolled'!R17/'tables - promoted &amp; enrolled'!R4</f>
        <v>0.67931281317108094</v>
      </c>
      <c r="I17" s="3">
        <f>'tables - promoted &amp; enrolled'!S17/'tables - promoted &amp; enrolled'!S4</f>
        <v>0.699585635359116</v>
      </c>
      <c r="J17" s="3">
        <f>'tables - promoted &amp; enrolled'!T17/'tables - promoted &amp; enrolled'!T4</f>
        <v>0.75462241033637778</v>
      </c>
      <c r="L17" s="15">
        <v>0.699585635359116</v>
      </c>
      <c r="M17" s="15">
        <v>0.67931281317108094</v>
      </c>
      <c r="N17" s="15">
        <v>0.75452538631346577</v>
      </c>
      <c r="O17" s="15">
        <v>0.87291897891231962</v>
      </c>
      <c r="P17" s="15">
        <v>0.73867595818815335</v>
      </c>
      <c r="Q17" s="15">
        <v>0.75290697674418605</v>
      </c>
      <c r="R17" s="15">
        <v>0.75462241033637778</v>
      </c>
      <c r="S17" s="7"/>
      <c r="T17" s="2" t="s">
        <v>1</v>
      </c>
      <c r="U17" s="13">
        <v>0.73667462211614954</v>
      </c>
      <c r="V17" s="13">
        <v>0.67931281317108094</v>
      </c>
      <c r="W17" s="13" t="s">
        <v>12</v>
      </c>
      <c r="X17" s="13" t="s">
        <v>12</v>
      </c>
      <c r="Y17" s="13">
        <v>0.71956660293180374</v>
      </c>
      <c r="Z17" s="13">
        <v>0.71108490566037741</v>
      </c>
      <c r="AA17" s="13" t="s">
        <v>12</v>
      </c>
      <c r="AB17" s="13" t="s">
        <v>12</v>
      </c>
      <c r="AC17" s="13">
        <v>0.727176220806794</v>
      </c>
      <c r="AD17" s="13">
        <v>0.69673456191399941</v>
      </c>
      <c r="AE17" s="13">
        <v>0.71126879540462917</v>
      </c>
      <c r="AF17" s="13"/>
      <c r="AH17" s="37" t="s">
        <v>0</v>
      </c>
      <c r="AI17" s="37"/>
      <c r="AJ17" s="37" t="s">
        <v>2</v>
      </c>
      <c r="AK17" s="37"/>
      <c r="AL17" s="37" t="s">
        <v>3</v>
      </c>
      <c r="AM17" s="37"/>
      <c r="AN17" s="37" t="s">
        <v>4</v>
      </c>
      <c r="AO17" s="37"/>
      <c r="AP17" s="37" t="s">
        <v>0</v>
      </c>
      <c r="AQ17" s="37"/>
      <c r="AR17" s="37" t="s">
        <v>2</v>
      </c>
      <c r="AS17" s="37"/>
      <c r="AT17" s="37" t="s">
        <v>3</v>
      </c>
      <c r="AU17" s="37"/>
      <c r="AV17" s="37" t="s">
        <v>4</v>
      </c>
      <c r="AW17" s="37"/>
    </row>
    <row r="18" spans="2:49" ht="14.4" customHeight="1" x14ac:dyDescent="0.3">
      <c r="B18" s="38" t="s">
        <v>11</v>
      </c>
      <c r="C18" s="17" t="s">
        <v>6</v>
      </c>
      <c r="D18" s="3" t="s">
        <v>12</v>
      </c>
      <c r="E18" s="3" t="s">
        <v>12</v>
      </c>
      <c r="F18" s="3">
        <f>'tables - promoted &amp; enrolled'!P18/'tables - promoted &amp; enrolled'!P5</f>
        <v>0.80681818181818177</v>
      </c>
      <c r="G18" s="3">
        <f>'tables - promoted &amp; enrolled'!Q18/'tables - promoted &amp; enrolled'!Q5</f>
        <v>0.71875</v>
      </c>
      <c r="H18" s="3" t="s">
        <v>12</v>
      </c>
      <c r="I18" s="3">
        <f>'tables - promoted &amp; enrolled'!S18/'tables - promoted &amp; enrolled'!S5</f>
        <v>1</v>
      </c>
      <c r="J18" s="3">
        <f>'tables - promoted &amp; enrolled'!T18/'tables - promoted &amp; enrolled'!T5</f>
        <v>0.81818181818181823</v>
      </c>
      <c r="L18" s="15">
        <v>1</v>
      </c>
      <c r="M18" s="15" t="s">
        <v>12</v>
      </c>
      <c r="N18" s="15">
        <v>0.71875</v>
      </c>
      <c r="O18" s="15">
        <v>0.80681818181818177</v>
      </c>
      <c r="P18" s="15" t="s">
        <v>12</v>
      </c>
      <c r="Q18" s="15" t="s">
        <v>12</v>
      </c>
      <c r="R18" s="15">
        <v>0.81818181818181823</v>
      </c>
      <c r="S18" s="7"/>
      <c r="T18" s="2" t="s">
        <v>2</v>
      </c>
      <c r="U18" s="13">
        <v>0.7928205128205128</v>
      </c>
      <c r="V18" s="13">
        <v>0.75452538631346577</v>
      </c>
      <c r="W18" s="13">
        <v>0.71875</v>
      </c>
      <c r="X18" s="13">
        <v>0.7407407407407407</v>
      </c>
      <c r="Y18" s="13">
        <v>0.87090763907372903</v>
      </c>
      <c r="Z18" s="13">
        <v>0.84904738641915001</v>
      </c>
      <c r="AA18" s="13" t="s">
        <v>12</v>
      </c>
      <c r="AB18" s="13" t="s">
        <v>12</v>
      </c>
      <c r="AC18" s="13">
        <v>0.8435267468200035</v>
      </c>
      <c r="AD18" s="13">
        <v>0.81475128644939965</v>
      </c>
      <c r="AE18" s="13">
        <v>0.82834101382488479</v>
      </c>
      <c r="AF18" s="13"/>
      <c r="AH18" s="2" t="s">
        <v>6</v>
      </c>
      <c r="AI18" s="2" t="s">
        <v>7</v>
      </c>
      <c r="AJ18" s="2" t="s">
        <v>6</v>
      </c>
      <c r="AK18" s="2" t="s">
        <v>7</v>
      </c>
      <c r="AL18" s="2" t="s">
        <v>6</v>
      </c>
      <c r="AM18" s="2" t="s">
        <v>7</v>
      </c>
      <c r="AN18" s="2" t="s">
        <v>6</v>
      </c>
      <c r="AO18" s="2" t="s">
        <v>7</v>
      </c>
      <c r="AP18" s="2" t="s">
        <v>6</v>
      </c>
      <c r="AQ18" s="2" t="s">
        <v>7</v>
      </c>
      <c r="AR18" s="2" t="s">
        <v>6</v>
      </c>
      <c r="AS18" s="2" t="s">
        <v>7</v>
      </c>
      <c r="AT18" s="2" t="s">
        <v>6</v>
      </c>
      <c r="AU18" s="2" t="s">
        <v>7</v>
      </c>
      <c r="AV18" s="2" t="s">
        <v>6</v>
      </c>
      <c r="AW18" s="2" t="s">
        <v>7</v>
      </c>
    </row>
    <row r="19" spans="2:49" x14ac:dyDescent="0.3">
      <c r="B19" s="38"/>
      <c r="C19" s="17" t="s">
        <v>7</v>
      </c>
      <c r="D19" s="3" t="s">
        <v>12</v>
      </c>
      <c r="E19" s="3" t="s">
        <v>12</v>
      </c>
      <c r="F19" s="3">
        <f>'tables - promoted &amp; enrolled'!P19/'tables - promoted &amp; enrolled'!P6</f>
        <v>0.79545454545454541</v>
      </c>
      <c r="G19" s="3">
        <f>'tables - promoted &amp; enrolled'!Q19/'tables - promoted &amp; enrolled'!Q6</f>
        <v>0.7407407407407407</v>
      </c>
      <c r="H19" s="3" t="s">
        <v>12</v>
      </c>
      <c r="I19" s="3">
        <f>'tables - promoted &amp; enrolled'!S19/'tables - promoted &amp; enrolled'!S6</f>
        <v>1</v>
      </c>
      <c r="J19" s="3">
        <f>'tables - promoted &amp; enrolled'!T19/'tables - promoted &amp; enrolled'!T6</f>
        <v>0.81714285714285717</v>
      </c>
      <c r="L19" s="15">
        <v>1</v>
      </c>
      <c r="M19" s="15" t="s">
        <v>12</v>
      </c>
      <c r="N19" s="15">
        <v>0.7407407407407407</v>
      </c>
      <c r="O19" s="15">
        <v>0.79545454545454541</v>
      </c>
      <c r="P19" s="15" t="s">
        <v>12</v>
      </c>
      <c r="Q19" s="15" t="s">
        <v>12</v>
      </c>
      <c r="R19" s="15">
        <v>0.81714285714285717</v>
      </c>
      <c r="S19" s="7"/>
      <c r="T19" s="2" t="s">
        <v>3</v>
      </c>
      <c r="U19" s="13">
        <v>0.88707799767171125</v>
      </c>
      <c r="V19" s="13">
        <v>0.87291897891231962</v>
      </c>
      <c r="W19" s="13">
        <v>0.80681818181818177</v>
      </c>
      <c r="X19" s="13">
        <v>0.79545454545454541</v>
      </c>
      <c r="Y19" s="13">
        <v>0.87406296851574217</v>
      </c>
      <c r="Z19" s="13">
        <v>0.84670433145009416</v>
      </c>
      <c r="AA19" s="13">
        <v>0.80191693290734822</v>
      </c>
      <c r="AB19" s="13">
        <v>0.78761061946902655</v>
      </c>
      <c r="AC19" s="13">
        <v>0.87001830728066465</v>
      </c>
      <c r="AD19" s="13">
        <v>0.84704239654734703</v>
      </c>
      <c r="AE19" s="13">
        <v>0.85793444155150544</v>
      </c>
      <c r="AF19" s="13"/>
      <c r="AG19" s="12">
        <v>2018</v>
      </c>
      <c r="AH19" s="14"/>
      <c r="AI19" s="14"/>
      <c r="AJ19" s="15">
        <v>4.7619047619047616E-2</v>
      </c>
      <c r="AK19" s="15">
        <v>0</v>
      </c>
      <c r="AL19" s="15">
        <v>1</v>
      </c>
      <c r="AM19" s="15">
        <v>1</v>
      </c>
      <c r="AN19" s="2"/>
      <c r="AO19" s="2"/>
      <c r="AP19" s="2"/>
      <c r="AQ19" s="2"/>
      <c r="AR19" s="2"/>
      <c r="AS19" s="2"/>
      <c r="AT19" s="15">
        <v>0.83910891089108908</v>
      </c>
      <c r="AU19" s="15">
        <v>0.81422018348623848</v>
      </c>
      <c r="AV19" s="15">
        <v>0.31168831168831168</v>
      </c>
      <c r="AW19" s="15">
        <v>0.39795918367346939</v>
      </c>
    </row>
    <row r="20" spans="2:49" ht="14.4" customHeight="1" x14ac:dyDescent="0.3">
      <c r="B20" s="38" t="s">
        <v>8</v>
      </c>
      <c r="C20" s="17" t="s">
        <v>6</v>
      </c>
      <c r="D20" s="3">
        <f>'tables - promoted &amp; enrolled'!N20/'tables - promoted &amp; enrolled'!N7</f>
        <v>0.79680696661828743</v>
      </c>
      <c r="E20" s="3">
        <f>'tables - promoted &amp; enrolled'!O20/'tables - promoted &amp; enrolled'!O7</f>
        <v>0.82277691107644302</v>
      </c>
      <c r="F20" s="3">
        <f>'tables - promoted &amp; enrolled'!P20/'tables - promoted &amp; enrolled'!P7</f>
        <v>0.87406296851574217</v>
      </c>
      <c r="G20" s="3">
        <f>'tables - promoted &amp; enrolled'!Q20/'tables - promoted &amp; enrolled'!Q7</f>
        <v>0.87090763907372903</v>
      </c>
      <c r="H20" s="3">
        <f>'tables - promoted &amp; enrolled'!R20/'tables - promoted &amp; enrolled'!R7</f>
        <v>0.71956660293180374</v>
      </c>
      <c r="I20" s="3">
        <f>'tables - promoted &amp; enrolled'!S20/'tables - promoted &amp; enrolled'!S7</f>
        <v>0.88756070227867012</v>
      </c>
      <c r="J20" s="3">
        <f>'tables - promoted &amp; enrolled'!T20/'tables - promoted &amp; enrolled'!T7</f>
        <v>0.84776047325848125</v>
      </c>
      <c r="L20" s="15">
        <v>0.88756070227867012</v>
      </c>
      <c r="M20" s="15">
        <v>0.71956660293180374</v>
      </c>
      <c r="N20" s="15">
        <v>0.87090763907372903</v>
      </c>
      <c r="O20" s="15">
        <v>0.87406296851574217</v>
      </c>
      <c r="P20" s="15">
        <v>0.82277691107644302</v>
      </c>
      <c r="Q20" s="15">
        <v>0.79680696661828743</v>
      </c>
      <c r="R20" s="15">
        <v>0.84776047325848125</v>
      </c>
      <c r="S20" s="7"/>
      <c r="T20" s="2" t="s">
        <v>4</v>
      </c>
      <c r="U20" s="13">
        <v>0.76010262989095578</v>
      </c>
      <c r="V20" s="13">
        <v>0.73867595818815335</v>
      </c>
      <c r="W20" s="13" t="s">
        <v>12</v>
      </c>
      <c r="X20" s="13" t="s">
        <v>12</v>
      </c>
      <c r="Y20" s="13">
        <v>0.82277691107644302</v>
      </c>
      <c r="Z20" s="13">
        <v>0.80782828282828278</v>
      </c>
      <c r="AA20" s="13">
        <v>1</v>
      </c>
      <c r="AB20" s="13">
        <v>0.88888888888888884</v>
      </c>
      <c r="AC20" s="13">
        <v>0.80321704616670153</v>
      </c>
      <c r="AD20" s="13">
        <v>0.78735330180416885</v>
      </c>
      <c r="AE20" s="13">
        <v>0.79458841463414631</v>
      </c>
      <c r="AF20" s="13"/>
      <c r="AG20" s="12">
        <v>2019</v>
      </c>
      <c r="AH20" s="15">
        <v>1</v>
      </c>
      <c r="AI20" s="15">
        <v>1</v>
      </c>
      <c r="AJ20" s="15">
        <v>0.71875</v>
      </c>
      <c r="AK20" s="15">
        <v>0.7407407407407407</v>
      </c>
      <c r="AL20" s="15">
        <v>0.80681818181818177</v>
      </c>
      <c r="AM20" s="15">
        <v>0.79545454545454541</v>
      </c>
      <c r="AN20" s="2"/>
      <c r="AO20" s="2"/>
      <c r="AP20" s="2"/>
      <c r="AQ20" s="2"/>
      <c r="AR20" s="2"/>
      <c r="AS20" s="2"/>
      <c r="AT20" s="15">
        <v>0.80191693290734822</v>
      </c>
      <c r="AU20" s="15">
        <v>0.78761061946902655</v>
      </c>
      <c r="AV20" s="15">
        <v>1</v>
      </c>
      <c r="AW20" s="15">
        <v>0.88888888888888884</v>
      </c>
    </row>
    <row r="21" spans="2:49" x14ac:dyDescent="0.3">
      <c r="B21" s="38"/>
      <c r="C21" s="17" t="s">
        <v>7</v>
      </c>
      <c r="D21" s="3">
        <f>'tables - promoted &amp; enrolled'!N21/'tables - promoted &amp; enrolled'!N8</f>
        <v>0.79090909090909089</v>
      </c>
      <c r="E21" s="3">
        <f>'tables - promoted &amp; enrolled'!O21/'tables - promoted &amp; enrolled'!O8</f>
        <v>0.80782828282828278</v>
      </c>
      <c r="F21" s="3">
        <f>'tables - promoted &amp; enrolled'!P21/'tables - promoted &amp; enrolled'!P8</f>
        <v>0.84670433145009416</v>
      </c>
      <c r="G21" s="3">
        <f>'tables - promoted &amp; enrolled'!Q21/'tables - promoted &amp; enrolled'!Q8</f>
        <v>0.84904738641915001</v>
      </c>
      <c r="H21" s="3">
        <f>'tables - promoted &amp; enrolled'!R21/'tables - promoted &amp; enrolled'!R8</f>
        <v>0.71108490566037741</v>
      </c>
      <c r="I21" s="3">
        <f>'tables - promoted &amp; enrolled'!S21/'tables - promoted &amp; enrolled'!S8</f>
        <v>0.85480640854472634</v>
      </c>
      <c r="J21" s="3">
        <f>'tables - promoted &amp; enrolled'!T21/'tables - promoted &amp; enrolled'!T8</f>
        <v>0.82603120324855739</v>
      </c>
      <c r="L21" s="15">
        <v>0.85480640854472634</v>
      </c>
      <c r="M21" s="15">
        <v>0.71108490566037741</v>
      </c>
      <c r="N21" s="15">
        <v>0.84904738641915001</v>
      </c>
      <c r="O21" s="15">
        <v>0.84670433145009416</v>
      </c>
      <c r="P21" s="15">
        <v>0.80782828282828278</v>
      </c>
      <c r="Q21" s="15">
        <v>0.79090909090909089</v>
      </c>
      <c r="R21" s="15">
        <v>0.82603120324855739</v>
      </c>
      <c r="S21" s="7"/>
      <c r="T21" s="2" t="s">
        <v>5</v>
      </c>
      <c r="U21" s="13">
        <v>0.72944297082228116</v>
      </c>
      <c r="V21" s="13">
        <v>0.75290697674418605</v>
      </c>
      <c r="W21" s="13" t="s">
        <v>12</v>
      </c>
      <c r="X21" s="13" t="s">
        <v>12</v>
      </c>
      <c r="Y21" s="13">
        <v>0.79680696661828743</v>
      </c>
      <c r="Z21" s="13">
        <v>0.79090909090909089</v>
      </c>
      <c r="AA21" s="13" t="s">
        <v>12</v>
      </c>
      <c r="AB21" s="13" t="s">
        <v>12</v>
      </c>
      <c r="AC21" s="13">
        <v>0.77298311444652912</v>
      </c>
      <c r="AD21" s="13">
        <v>0.77788844621513942</v>
      </c>
      <c r="AE21" s="13">
        <v>0.77536231884057971</v>
      </c>
      <c r="AF21" s="13"/>
      <c r="AG21" s="12">
        <v>2020</v>
      </c>
      <c r="AH21" s="15">
        <v>5.5555555555555552E-2</v>
      </c>
      <c r="AI21" s="15">
        <v>3.7037037037037035E-2</v>
      </c>
      <c r="AJ21" s="15">
        <v>0.44897959183673469</v>
      </c>
      <c r="AK21" s="15">
        <v>0.63235294117647056</v>
      </c>
      <c r="AL21" s="15">
        <v>0.87234042553191493</v>
      </c>
      <c r="AM21" s="15">
        <v>0.83505154639175261</v>
      </c>
      <c r="AN21" s="2"/>
      <c r="AO21" s="2"/>
      <c r="AP21" s="2"/>
      <c r="AQ21" s="2"/>
      <c r="AR21" s="15">
        <v>0.46296296296296297</v>
      </c>
      <c r="AS21" s="15">
        <v>0.38636363636363635</v>
      </c>
      <c r="AT21" s="15">
        <v>0.86471663619744055</v>
      </c>
      <c r="AU21" s="15">
        <v>0.84141331142152831</v>
      </c>
      <c r="AV21" s="15">
        <v>0.7142857142857143</v>
      </c>
      <c r="AW21" s="15">
        <v>0.84848484848484851</v>
      </c>
    </row>
    <row r="22" spans="2:49" x14ac:dyDescent="0.3">
      <c r="B22" s="38" t="s">
        <v>10</v>
      </c>
      <c r="C22" s="17" t="s">
        <v>6</v>
      </c>
      <c r="D22" s="3" t="s">
        <v>12</v>
      </c>
      <c r="E22" s="3">
        <f>'tables - promoted &amp; enrolled'!O22/'tables - promoted &amp; enrolled'!O9</f>
        <v>1</v>
      </c>
      <c r="F22" s="3">
        <f>'tables - promoted &amp; enrolled'!P22/'tables - promoted &amp; enrolled'!P9</f>
        <v>0.80191693290734822</v>
      </c>
      <c r="G22" s="3" t="s">
        <v>12</v>
      </c>
      <c r="H22" s="3" t="s">
        <v>12</v>
      </c>
      <c r="I22" s="3" t="s">
        <v>12</v>
      </c>
      <c r="J22" s="3">
        <f>'tables - promoted &amp; enrolled'!T22/'tables - promoted &amp; enrolled'!T9</f>
        <v>0.80893682588597848</v>
      </c>
      <c r="L22" s="15" t="s">
        <v>12</v>
      </c>
      <c r="M22" s="15" t="s">
        <v>12</v>
      </c>
      <c r="N22" s="15" t="s">
        <v>12</v>
      </c>
      <c r="O22" s="15">
        <v>0.80191693290734822</v>
      </c>
      <c r="P22" s="15">
        <v>1</v>
      </c>
      <c r="Q22" s="15" t="s">
        <v>12</v>
      </c>
      <c r="R22" s="15">
        <v>0.80893682588597848</v>
      </c>
      <c r="S22" s="7"/>
      <c r="T22" s="12" t="s">
        <v>19</v>
      </c>
      <c r="U22" s="13">
        <v>0.79201860692863268</v>
      </c>
      <c r="V22" s="13">
        <v>0.75462241033637778</v>
      </c>
      <c r="W22" s="13">
        <v>0.81818181818181823</v>
      </c>
      <c r="X22" s="13">
        <v>0.81714285714285717</v>
      </c>
      <c r="Y22" s="13">
        <v>0.84776047325848125</v>
      </c>
      <c r="Z22" s="13">
        <v>0.82603120324855739</v>
      </c>
      <c r="AA22" s="13">
        <v>0.80893682588597848</v>
      </c>
      <c r="AB22" s="13">
        <v>0.79148936170212769</v>
      </c>
      <c r="AC22" s="13"/>
      <c r="AD22" s="13"/>
      <c r="AE22" s="13"/>
      <c r="AF22" s="13"/>
    </row>
    <row r="23" spans="2:49" x14ac:dyDescent="0.3">
      <c r="B23" s="38"/>
      <c r="C23" s="17" t="s">
        <v>7</v>
      </c>
      <c r="D23" s="3" t="s">
        <v>12</v>
      </c>
      <c r="E23" s="3">
        <f>'tables - promoted &amp; enrolled'!O23/'tables - promoted &amp; enrolled'!O10</f>
        <v>0.88888888888888884</v>
      </c>
      <c r="F23" s="3">
        <f>'tables - promoted &amp; enrolled'!P23/'tables - promoted &amp; enrolled'!P10</f>
        <v>0.78761061946902655</v>
      </c>
      <c r="G23" s="3" t="s">
        <v>12</v>
      </c>
      <c r="H23" s="3" t="s">
        <v>12</v>
      </c>
      <c r="I23" s="3" t="s">
        <v>12</v>
      </c>
      <c r="J23" s="3">
        <f>'tables - promoted &amp; enrolled'!T23/'tables - promoted &amp; enrolled'!T10</f>
        <v>0.79148936170212769</v>
      </c>
      <c r="L23" s="15" t="s">
        <v>12</v>
      </c>
      <c r="M23" s="15" t="s">
        <v>12</v>
      </c>
      <c r="N23" s="15" t="s">
        <v>12</v>
      </c>
      <c r="O23" s="15">
        <v>0.78761061946902655</v>
      </c>
      <c r="P23" s="15">
        <v>0.88888888888888884</v>
      </c>
      <c r="Q23" s="15" t="s">
        <v>12</v>
      </c>
      <c r="R23" s="15">
        <v>0.79148936170212769</v>
      </c>
      <c r="S23" s="7"/>
      <c r="AT23" s="12"/>
      <c r="AU23" s="12"/>
    </row>
    <row r="24" spans="2:49" x14ac:dyDescent="0.3">
      <c r="B24" s="36" t="s">
        <v>19</v>
      </c>
      <c r="C24" s="5" t="s">
        <v>6</v>
      </c>
      <c r="D24" s="3">
        <f>'tables - promoted &amp; enrolled'!N25/'tables - promoted &amp; enrolled'!N12</f>
        <v>0.77298311444652912</v>
      </c>
      <c r="E24" s="3">
        <f>'tables - promoted &amp; enrolled'!O25/'tables - promoted &amp; enrolled'!O12</f>
        <v>0.80321704616670153</v>
      </c>
      <c r="F24" s="3">
        <f>'tables - promoted &amp; enrolled'!P25/'tables - promoted &amp; enrolled'!P12</f>
        <v>0.87001830728066465</v>
      </c>
      <c r="G24" s="3">
        <f>'tables - promoted &amp; enrolled'!Q25/'tables - promoted &amp; enrolled'!Q12</f>
        <v>0.8435267468200035</v>
      </c>
      <c r="H24" s="3">
        <f>'tables - promoted &amp; enrolled'!R25/'tables - promoted &amp; enrolled'!R12</f>
        <v>0.727176220806794</v>
      </c>
      <c r="I24" s="3">
        <f>'tables - promoted &amp; enrolled'!S25/'tables - promoted &amp; enrolled'!S12</f>
        <v>0.85154690618762474</v>
      </c>
      <c r="J24" s="3">
        <f>'tables - promoted &amp; enrolled'!T25/'tables - promoted &amp; enrolled'!T12</f>
        <v>0.82876953813609122</v>
      </c>
      <c r="L24" s="15">
        <v>0.85154690618762474</v>
      </c>
      <c r="M24" s="15">
        <v>0.727176220806794</v>
      </c>
      <c r="N24" s="15">
        <v>0.8435267468200035</v>
      </c>
      <c r="O24" s="15">
        <v>0.87001830728066465</v>
      </c>
      <c r="P24" s="15">
        <v>0.80321704616670153</v>
      </c>
      <c r="Q24" s="15">
        <v>0.77298311444652912</v>
      </c>
      <c r="R24" s="15"/>
      <c r="S24" s="7"/>
    </row>
    <row r="25" spans="2:49" x14ac:dyDescent="0.3">
      <c r="B25" s="36"/>
      <c r="C25" s="5" t="s">
        <v>7</v>
      </c>
      <c r="D25" s="3">
        <f>'tables - promoted &amp; enrolled'!N26/'tables - promoted &amp; enrolled'!N13</f>
        <v>0.77788844621513942</v>
      </c>
      <c r="E25" s="3">
        <f>'tables - promoted &amp; enrolled'!O26/'tables - promoted &amp; enrolled'!O13</f>
        <v>0.78735330180416885</v>
      </c>
      <c r="F25" s="3">
        <f>'tables - promoted &amp; enrolled'!P26/'tables - promoted &amp; enrolled'!P13</f>
        <v>0.84704239654734703</v>
      </c>
      <c r="G25" s="3">
        <f>'tables - promoted &amp; enrolled'!Q26/'tables - promoted &amp; enrolled'!Q13</f>
        <v>0.81475128644939965</v>
      </c>
      <c r="H25" s="3">
        <f>'tables - promoted &amp; enrolled'!R26/'tables - promoted &amp; enrolled'!R13</f>
        <v>0.69673456191399941</v>
      </c>
      <c r="I25" s="3">
        <f>'tables - promoted &amp; enrolled'!S26/'tables - promoted &amp; enrolled'!S13</f>
        <v>0.80567344203707836</v>
      </c>
      <c r="J25" s="3">
        <f>'tables - promoted &amp; enrolled'!T26/'tables - promoted &amp; enrolled'!T13</f>
        <v>0.80268775810177084</v>
      </c>
      <c r="L25" s="15">
        <v>0.80567344203707836</v>
      </c>
      <c r="M25" s="15">
        <v>0.69673456191399941</v>
      </c>
      <c r="N25" s="15">
        <v>0.81475128644939965</v>
      </c>
      <c r="O25" s="15">
        <v>0.84704239654734703</v>
      </c>
      <c r="P25" s="15">
        <v>0.78735330180416885</v>
      </c>
      <c r="Q25" s="15">
        <v>0.77788844621513942</v>
      </c>
      <c r="R25" s="15"/>
      <c r="S25" s="7"/>
    </row>
    <row r="26" spans="2:49" x14ac:dyDescent="0.3">
      <c r="B26" s="8"/>
      <c r="C26" s="9"/>
      <c r="D26" s="10">
        <f>'tables - promoted &amp; enrolled'!N24/'tables - promoted &amp; enrolled'!N11</f>
        <v>0.77536231884057971</v>
      </c>
      <c r="E26" s="10">
        <f>'tables - promoted &amp; enrolled'!O24/'tables - promoted &amp; enrolled'!O11</f>
        <v>0.79458841463414631</v>
      </c>
      <c r="F26" s="10">
        <f>'tables - promoted &amp; enrolled'!P24/'tables - promoted &amp; enrolled'!P11</f>
        <v>0.85793444155150544</v>
      </c>
      <c r="G26" s="10">
        <f>'tables - promoted &amp; enrolled'!Q24/'tables - promoted &amp; enrolled'!Q11</f>
        <v>0.82834101382488479</v>
      </c>
      <c r="H26" s="10">
        <f>'tables - promoted &amp; enrolled'!R24/'tables - promoted &amp; enrolled'!R11</f>
        <v>0.71126879540462917</v>
      </c>
      <c r="I26" s="10">
        <f>'tables - promoted &amp; enrolled'!S24/'tables - promoted &amp; enrolled'!S11</f>
        <v>0.82734236888626989</v>
      </c>
      <c r="J26" s="11"/>
      <c r="L26" s="13">
        <v>0.82734236888626989</v>
      </c>
      <c r="M26" s="13">
        <v>0.71126879540462917</v>
      </c>
      <c r="N26" s="13">
        <v>0.82834101382488479</v>
      </c>
      <c r="O26" s="13">
        <v>0.85793444155150544</v>
      </c>
      <c r="P26" s="13">
        <v>0.79458841463414631</v>
      </c>
      <c r="Q26" s="13">
        <v>0.77536231884057971</v>
      </c>
      <c r="R26" s="13"/>
      <c r="S26" s="7"/>
    </row>
    <row r="27" spans="2:49" x14ac:dyDescent="0.3">
      <c r="L27" s="13"/>
      <c r="M27" s="13"/>
      <c r="N27" s="13"/>
      <c r="O27" s="13"/>
      <c r="P27" s="13"/>
      <c r="Q27" s="13"/>
    </row>
    <row r="28" spans="2:49" x14ac:dyDescent="0.3">
      <c r="B28" s="18">
        <v>2020</v>
      </c>
      <c r="C28" s="17"/>
      <c r="D28" s="17" t="s">
        <v>5</v>
      </c>
      <c r="E28" s="17" t="s">
        <v>4</v>
      </c>
      <c r="F28" s="17" t="s">
        <v>3</v>
      </c>
      <c r="G28" s="17" t="s">
        <v>2</v>
      </c>
      <c r="H28" s="17" t="s">
        <v>1</v>
      </c>
      <c r="I28" s="17" t="s">
        <v>0</v>
      </c>
      <c r="J28" s="17"/>
      <c r="L28" s="13" t="s">
        <v>0</v>
      </c>
      <c r="M28" s="13" t="s">
        <v>1</v>
      </c>
      <c r="N28" s="13" t="s">
        <v>2</v>
      </c>
      <c r="O28" s="13" t="s">
        <v>3</v>
      </c>
      <c r="P28" s="13" t="s">
        <v>4</v>
      </c>
      <c r="Q28" s="13" t="s">
        <v>5</v>
      </c>
    </row>
    <row r="29" spans="2:49" x14ac:dyDescent="0.3">
      <c r="B29" s="38" t="s">
        <v>9</v>
      </c>
      <c r="C29" s="17" t="s">
        <v>6</v>
      </c>
      <c r="D29" s="3">
        <f>'tables - promoted &amp; enrolled'!X16/'tables - promoted &amp; enrolled'!X3</f>
        <v>0.77748691099476441</v>
      </c>
      <c r="E29" s="3">
        <f>'tables - promoted &amp; enrolled'!Y16/'tables - promoted &amp; enrolled'!Y3</f>
        <v>0.66203411244472521</v>
      </c>
      <c r="F29" s="3">
        <f>'tables - promoted &amp; enrolled'!Z16/'tables - promoted &amp; enrolled'!Z3</f>
        <v>0.7984409799554566</v>
      </c>
      <c r="G29" s="3">
        <f>'tables - promoted &amp; enrolled'!AA16/'tables - promoted &amp; enrolled'!AA3</f>
        <v>0.66432865731462931</v>
      </c>
      <c r="H29" s="3">
        <f>'tables - promoted &amp; enrolled'!AB16/'tables - promoted &amp; enrolled'!AB3</f>
        <v>0.68003025718608168</v>
      </c>
      <c r="I29" s="3">
        <f>'tables - promoted &amp; enrolled'!AC16/'tables - promoted &amp; enrolled'!AC3</f>
        <v>0.72747747747747749</v>
      </c>
      <c r="J29" s="3">
        <f>'tables - promoted &amp; enrolled'!AD16/'tables - promoted &amp; enrolled'!AD3</f>
        <v>0.71014148139341338</v>
      </c>
      <c r="L29" s="13">
        <v>0.72747747747747749</v>
      </c>
      <c r="M29" s="13">
        <v>0.68003025718608168</v>
      </c>
      <c r="N29" s="13">
        <v>0.66432865731462931</v>
      </c>
      <c r="O29" s="13">
        <v>0.7984409799554566</v>
      </c>
      <c r="P29" s="13">
        <v>0.66203411244472521</v>
      </c>
      <c r="Q29" s="13">
        <v>0.77748691099476441</v>
      </c>
      <c r="R29" s="13">
        <v>0.71014148139341338</v>
      </c>
      <c r="S29" s="7"/>
      <c r="T29" s="2" t="s">
        <v>0</v>
      </c>
      <c r="U29" s="13">
        <v>0.72747747747747749</v>
      </c>
      <c r="V29" s="13">
        <v>0.67433987813134733</v>
      </c>
      <c r="W29" s="13">
        <v>5.5555555555555552E-2</v>
      </c>
      <c r="X29" s="13">
        <v>3.7037037037037035E-2</v>
      </c>
      <c r="Y29" s="13">
        <v>0.88589364844903984</v>
      </c>
      <c r="Z29" s="13">
        <v>0.8482620320855615</v>
      </c>
      <c r="AA29" s="13" t="s">
        <v>12</v>
      </c>
      <c r="AB29" s="13" t="s">
        <v>12</v>
      </c>
      <c r="AC29" s="13">
        <v>0.83021192705766389</v>
      </c>
      <c r="AD29" s="13">
        <v>0.7862544483985765</v>
      </c>
      <c r="AE29" s="13">
        <v>0.80710778583119014</v>
      </c>
      <c r="AF29" s="13"/>
    </row>
    <row r="30" spans="2:49" x14ac:dyDescent="0.3">
      <c r="B30" s="38"/>
      <c r="C30" s="17" t="s">
        <v>7</v>
      </c>
      <c r="D30" s="3">
        <f>'tables - promoted &amp; enrolled'!X17/'tables - promoted &amp; enrolled'!X4</f>
        <v>0.74104683195592291</v>
      </c>
      <c r="E30" s="3">
        <f>'tables - promoted &amp; enrolled'!Y17/'tables - promoted &amp; enrolled'!Y4</f>
        <v>0.61058263971462545</v>
      </c>
      <c r="F30" s="3">
        <f>'tables - promoted &amp; enrolled'!Z17/'tables - promoted &amp; enrolled'!Z4</f>
        <v>0.76148225469728603</v>
      </c>
      <c r="G30" s="3">
        <f>'tables - promoted &amp; enrolled'!AA17/'tables - promoted &amp; enrolled'!AA4</f>
        <v>0.65887640449438201</v>
      </c>
      <c r="H30" s="3">
        <f>'tables - promoted &amp; enrolled'!AB17/'tables - promoted &amp; enrolled'!AB4</f>
        <v>0.62727272727272732</v>
      </c>
      <c r="I30" s="3">
        <f>'tables - promoted &amp; enrolled'!AC17/'tables - promoted &amp; enrolled'!AC4</f>
        <v>0.67433987813134733</v>
      </c>
      <c r="J30" s="3">
        <f>'tables - promoted &amp; enrolled'!AD17/'tables - promoted &amp; enrolled'!AD4</f>
        <v>0.67238535136918509</v>
      </c>
      <c r="L30" s="13">
        <v>0.67433987813134733</v>
      </c>
      <c r="M30" s="13">
        <v>0.62727272727272732</v>
      </c>
      <c r="N30" s="13">
        <v>0.65887640449438201</v>
      </c>
      <c r="O30" s="13">
        <v>0.76148225469728603</v>
      </c>
      <c r="P30" s="13">
        <v>0.61058263971462545</v>
      </c>
      <c r="Q30" s="13">
        <v>0.74104683195592291</v>
      </c>
      <c r="R30" s="13">
        <v>0.67238535136918509</v>
      </c>
      <c r="S30" s="7"/>
      <c r="T30" s="2" t="s">
        <v>1</v>
      </c>
      <c r="U30" s="13">
        <v>0.68003025718608168</v>
      </c>
      <c r="V30" s="13">
        <v>0.62727272727272732</v>
      </c>
      <c r="W30" s="13" t="s">
        <v>12</v>
      </c>
      <c r="X30" s="13" t="s">
        <v>12</v>
      </c>
      <c r="Y30" s="13">
        <v>0.81369704004643062</v>
      </c>
      <c r="Z30" s="13">
        <v>0.75396825396825395</v>
      </c>
      <c r="AA30" s="13" t="s">
        <v>12</v>
      </c>
      <c r="AB30" s="13" t="s">
        <v>12</v>
      </c>
      <c r="AC30" s="13">
        <v>0.75566502463054186</v>
      </c>
      <c r="AD30" s="13">
        <v>0.69939759036144578</v>
      </c>
      <c r="AE30" s="13">
        <v>0.72631578947368425</v>
      </c>
      <c r="AF30" s="13"/>
    </row>
    <row r="31" spans="2:49" x14ac:dyDescent="0.3">
      <c r="B31" s="38" t="s">
        <v>11</v>
      </c>
      <c r="C31" s="17" t="s">
        <v>6</v>
      </c>
      <c r="D31" s="3" t="s">
        <v>12</v>
      </c>
      <c r="E31" s="3" t="s">
        <v>12</v>
      </c>
      <c r="F31" s="3">
        <f>'tables - promoted &amp; enrolled'!Z18/'tables - promoted &amp; enrolled'!Z5</f>
        <v>0.87234042553191493</v>
      </c>
      <c r="G31" s="3">
        <f>'tables - promoted &amp; enrolled'!AA18/'tables - promoted &amp; enrolled'!AA5</f>
        <v>0.44897959183673469</v>
      </c>
      <c r="H31" s="3" t="s">
        <v>12</v>
      </c>
      <c r="I31" s="3">
        <f>'tables - promoted &amp; enrolled'!AC18/'tables - promoted &amp; enrolled'!AC5</f>
        <v>5.5555555555555552E-2</v>
      </c>
      <c r="J31" s="3">
        <f>'tables - promoted &amp; enrolled'!AD18/'tables - promoted &amp; enrolled'!AD5</f>
        <v>0.65217391304347827</v>
      </c>
      <c r="L31" s="13">
        <v>5.5555555555555552E-2</v>
      </c>
      <c r="M31" s="13" t="s">
        <v>12</v>
      </c>
      <c r="N31" s="13">
        <v>0.44897959183673469</v>
      </c>
      <c r="O31" s="13">
        <v>0.87234042553191493</v>
      </c>
      <c r="P31" s="13" t="s">
        <v>12</v>
      </c>
      <c r="Q31" s="13" t="s">
        <v>12</v>
      </c>
      <c r="R31" s="13">
        <v>0.65217391304347827</v>
      </c>
      <c r="S31" s="7"/>
      <c r="T31" s="2" t="s">
        <v>2</v>
      </c>
      <c r="U31" s="13">
        <v>0.66432865731462931</v>
      </c>
      <c r="V31" s="13">
        <v>0.65887640449438201</v>
      </c>
      <c r="W31" s="13">
        <v>0.44897959183673469</v>
      </c>
      <c r="X31" s="13">
        <v>0.63235294117647056</v>
      </c>
      <c r="Y31" s="13">
        <v>0.83223249669749011</v>
      </c>
      <c r="Z31" s="13">
        <v>0.80014803849000737</v>
      </c>
      <c r="AA31" s="13">
        <v>0.46296296296296297</v>
      </c>
      <c r="AB31" s="13">
        <v>0.38636363636363635</v>
      </c>
      <c r="AC31" s="13">
        <v>0.76869476546566962</v>
      </c>
      <c r="AD31" s="13">
        <v>0.74632237871674489</v>
      </c>
      <c r="AE31" s="13">
        <v>0.75704741730487213</v>
      </c>
      <c r="AF31" s="13"/>
    </row>
    <row r="32" spans="2:49" x14ac:dyDescent="0.3">
      <c r="B32" s="38"/>
      <c r="C32" s="17" t="s">
        <v>7</v>
      </c>
      <c r="D32" s="3" t="s">
        <v>12</v>
      </c>
      <c r="E32" s="3" t="s">
        <v>12</v>
      </c>
      <c r="F32" s="3">
        <f>'tables - promoted &amp; enrolled'!Z19/'tables - promoted &amp; enrolled'!Z6</f>
        <v>0.83505154639175261</v>
      </c>
      <c r="G32" s="3">
        <f>'tables - promoted &amp; enrolled'!AA19/'tables - promoted &amp; enrolled'!AA6</f>
        <v>0.63235294117647056</v>
      </c>
      <c r="H32" s="3" t="s">
        <v>12</v>
      </c>
      <c r="I32" s="3">
        <f>'tables - promoted &amp; enrolled'!AC19/'tables - promoted &amp; enrolled'!AC6</f>
        <v>3.7037037037037035E-2</v>
      </c>
      <c r="J32" s="3">
        <f>'tables - promoted &amp; enrolled'!AD19/'tables - promoted &amp; enrolled'!AD6</f>
        <v>0.65104166666666663</v>
      </c>
      <c r="L32" s="13">
        <v>3.7037037037037035E-2</v>
      </c>
      <c r="M32" s="13" t="s">
        <v>12</v>
      </c>
      <c r="N32" s="13">
        <v>0.63235294117647056</v>
      </c>
      <c r="O32" s="13">
        <v>0.83505154639175261</v>
      </c>
      <c r="P32" s="13" t="s">
        <v>12</v>
      </c>
      <c r="Q32" s="13" t="s">
        <v>12</v>
      </c>
      <c r="R32" s="13">
        <v>0.65104166666666663</v>
      </c>
      <c r="S32" s="7"/>
      <c r="T32" s="2" t="s">
        <v>3</v>
      </c>
      <c r="U32" s="13">
        <v>0.7984409799554566</v>
      </c>
      <c r="V32" s="13">
        <v>0.76148225469728603</v>
      </c>
      <c r="W32" s="13">
        <v>0.87234042553191493</v>
      </c>
      <c r="X32" s="13">
        <v>0.83505154639175261</v>
      </c>
      <c r="Y32" s="13">
        <v>0.84604227103191043</v>
      </c>
      <c r="Z32" s="13">
        <v>0.8037856071964018</v>
      </c>
      <c r="AA32" s="13">
        <v>0.86471663619744055</v>
      </c>
      <c r="AB32" s="13">
        <v>0.84141331142152831</v>
      </c>
      <c r="AC32" s="13">
        <v>0.8380281690140845</v>
      </c>
      <c r="AD32" s="13">
        <v>0.80002334812047626</v>
      </c>
      <c r="AE32" s="13">
        <v>0.81814851001465561</v>
      </c>
      <c r="AF32" s="13"/>
    </row>
    <row r="33" spans="2:32" x14ac:dyDescent="0.3">
      <c r="B33" s="38" t="s">
        <v>8</v>
      </c>
      <c r="C33" s="17" t="s">
        <v>6</v>
      </c>
      <c r="D33" s="3">
        <f>'tables - promoted &amp; enrolled'!X20/'tables - promoted &amp; enrolled'!X7</f>
        <v>0.65967016491754127</v>
      </c>
      <c r="E33" s="3">
        <f>'tables - promoted &amp; enrolled'!Y20/'tables - promoted &amp; enrolled'!Y7</f>
        <v>0.77360192423331331</v>
      </c>
      <c r="F33" s="3">
        <f>'tables - promoted &amp; enrolled'!Z20/'tables - promoted &amp; enrolled'!Z7</f>
        <v>0.84604227103191043</v>
      </c>
      <c r="G33" s="3">
        <f>'tables - promoted &amp; enrolled'!AA20/'tables - promoted &amp; enrolled'!AA7</f>
        <v>0.83223249669749011</v>
      </c>
      <c r="H33" s="3">
        <f>'tables - promoted &amp; enrolled'!AB20/'tables - promoted &amp; enrolled'!AB7</f>
        <v>0.81369704004643062</v>
      </c>
      <c r="I33" s="3">
        <f>'tables - promoted &amp; enrolled'!AC20/'tables - promoted &amp; enrolled'!AC7</f>
        <v>0.88589364844903984</v>
      </c>
      <c r="J33" s="3">
        <f>'tables - promoted &amp; enrolled'!AD20/'tables - promoted &amp; enrolled'!AD7</f>
        <v>0.82459641913707071</v>
      </c>
      <c r="L33" s="13">
        <v>0.88589364844903984</v>
      </c>
      <c r="M33" s="13">
        <v>0.81369704004643062</v>
      </c>
      <c r="N33" s="13">
        <v>0.83223249669749011</v>
      </c>
      <c r="O33" s="13">
        <v>0.84604227103191043</v>
      </c>
      <c r="P33" s="13">
        <v>0.77360192423331331</v>
      </c>
      <c r="Q33" s="13">
        <v>0.65967016491754127</v>
      </c>
      <c r="R33" s="13">
        <v>0.82459641913707071</v>
      </c>
      <c r="S33" s="7"/>
      <c r="T33" s="2" t="s">
        <v>4</v>
      </c>
      <c r="U33" s="13">
        <v>0.66203411244472521</v>
      </c>
      <c r="V33" s="13">
        <v>0.61058263971462545</v>
      </c>
      <c r="W33" s="13" t="s">
        <v>12</v>
      </c>
      <c r="X33" s="13" t="s">
        <v>12</v>
      </c>
      <c r="Y33" s="13">
        <v>0.77360192423331331</v>
      </c>
      <c r="Z33" s="13">
        <v>0.73250000000000004</v>
      </c>
      <c r="AA33" s="13">
        <v>0.7142857142857143</v>
      </c>
      <c r="AB33" s="13">
        <v>0.84848484848484851</v>
      </c>
      <c r="AC33" s="13">
        <v>0.73749240429410579</v>
      </c>
      <c r="AD33" s="13">
        <v>0.69728783902012248</v>
      </c>
      <c r="AE33" s="13">
        <v>0.71592189260232819</v>
      </c>
      <c r="AF33" s="13"/>
    </row>
    <row r="34" spans="2:32" x14ac:dyDescent="0.3">
      <c r="B34" s="38"/>
      <c r="C34" s="17" t="s">
        <v>7</v>
      </c>
      <c r="D34" s="3">
        <f>'tables - promoted &amp; enrolled'!X21/'tables - promoted &amp; enrolled'!X8</f>
        <v>0.60472440944881889</v>
      </c>
      <c r="E34" s="3">
        <f>'tables - promoted &amp; enrolled'!Y21/'tables - promoted &amp; enrolled'!Y8</f>
        <v>0.73250000000000004</v>
      </c>
      <c r="F34" s="3">
        <f>'tables - promoted &amp; enrolled'!Z21/'tables - promoted &amp; enrolled'!Z8</f>
        <v>0.8037856071964018</v>
      </c>
      <c r="G34" s="3">
        <f>'tables - promoted &amp; enrolled'!AA21/'tables - promoted &amp; enrolled'!AA8</f>
        <v>0.80014803849000737</v>
      </c>
      <c r="H34" s="3">
        <f>'tables - promoted &amp; enrolled'!AB21/'tables - promoted &amp; enrolled'!AB8</f>
        <v>0.75396825396825395</v>
      </c>
      <c r="I34" s="3">
        <f>'tables - promoted &amp; enrolled'!AC21/'tables - promoted &amp; enrolled'!AC8</f>
        <v>0.8482620320855615</v>
      </c>
      <c r="J34" s="22">
        <f>'tables - promoted &amp; enrolled'!AD21/'tables - promoted &amp; enrolled'!AD8</f>
        <v>0.78329630805035444</v>
      </c>
      <c r="L34" s="13">
        <v>0.8482620320855615</v>
      </c>
      <c r="M34" s="13">
        <v>0.75396825396825395</v>
      </c>
      <c r="N34" s="13">
        <v>0.80014803849000737</v>
      </c>
      <c r="O34" s="13">
        <v>0.8037856071964018</v>
      </c>
      <c r="P34" s="13">
        <v>0.73250000000000004</v>
      </c>
      <c r="Q34" s="13">
        <v>0.60472440944881889</v>
      </c>
      <c r="R34" s="13">
        <v>0.78329630805035444</v>
      </c>
      <c r="S34" s="7"/>
      <c r="T34" s="2" t="s">
        <v>5</v>
      </c>
      <c r="U34" s="13">
        <v>0.77748691099476441</v>
      </c>
      <c r="V34" s="13">
        <v>0.74104683195592291</v>
      </c>
      <c r="W34" s="13" t="s">
        <v>12</v>
      </c>
      <c r="X34" s="13" t="s">
        <v>12</v>
      </c>
      <c r="Y34" s="13">
        <v>0.65967016491754127</v>
      </c>
      <c r="Z34" s="13">
        <v>0.60472440944881889</v>
      </c>
      <c r="AA34" s="13" t="s">
        <v>12</v>
      </c>
      <c r="AB34" s="13" t="s">
        <v>12</v>
      </c>
      <c r="AC34" s="13">
        <v>0.70257387988560538</v>
      </c>
      <c r="AD34" s="13">
        <v>0.65430861723446898</v>
      </c>
      <c r="AE34" s="13">
        <v>0.6790425012212995</v>
      </c>
      <c r="AF34" s="13"/>
    </row>
    <row r="35" spans="2:32" x14ac:dyDescent="0.3">
      <c r="B35" s="38" t="s">
        <v>10</v>
      </c>
      <c r="C35" s="17" t="s">
        <v>6</v>
      </c>
      <c r="D35" s="3" t="s">
        <v>12</v>
      </c>
      <c r="E35" s="3">
        <f>'tables - promoted &amp; enrolled'!Y22/'tables - promoted &amp; enrolled'!Y9</f>
        <v>0.7142857142857143</v>
      </c>
      <c r="F35" s="3">
        <f>'tables - promoted &amp; enrolled'!Z22/'tables - promoted &amp; enrolled'!Z9</f>
        <v>0.86471663619744055</v>
      </c>
      <c r="G35" s="3">
        <f>'tables - promoted &amp; enrolled'!AA22/'tables - promoted &amp; enrolled'!AA9</f>
        <v>0.46296296296296297</v>
      </c>
      <c r="H35" s="3" t="s">
        <v>12</v>
      </c>
      <c r="I35" s="3" t="s">
        <v>12</v>
      </c>
      <c r="J35" s="3">
        <f>'tables - promoted &amp; enrolled'!AD22/'tables - promoted &amp; enrolled'!AD9</f>
        <v>0.84268707482993199</v>
      </c>
      <c r="L35" s="13" t="s">
        <v>12</v>
      </c>
      <c r="M35" s="13" t="s">
        <v>12</v>
      </c>
      <c r="N35" s="13">
        <v>0.46296296296296297</v>
      </c>
      <c r="O35" s="13">
        <v>0.86471663619744055</v>
      </c>
      <c r="P35" s="13">
        <v>0.7142857142857143</v>
      </c>
      <c r="Q35" s="13" t="s">
        <v>12</v>
      </c>
      <c r="R35" s="13">
        <v>0.84268707482993199</v>
      </c>
      <c r="S35" s="7"/>
      <c r="T35" s="12" t="s">
        <v>19</v>
      </c>
      <c r="U35" s="13">
        <v>0.71014148139341338</v>
      </c>
      <c r="V35" s="13">
        <v>0.67238535136918509</v>
      </c>
      <c r="W35" s="13">
        <v>0.65217391304347827</v>
      </c>
      <c r="X35" s="13">
        <v>0.65104166666666663</v>
      </c>
      <c r="Y35" s="13">
        <v>0.82459641913707071</v>
      </c>
      <c r="Z35" s="23">
        <v>0.78329630805035444</v>
      </c>
      <c r="AA35" s="13">
        <v>0.84268707482993199</v>
      </c>
      <c r="AB35" s="13">
        <v>0.82612055641421944</v>
      </c>
    </row>
    <row r="36" spans="2:32" x14ac:dyDescent="0.3">
      <c r="B36" s="38"/>
      <c r="C36" s="17" t="s">
        <v>7</v>
      </c>
      <c r="D36" s="3" t="s">
        <v>12</v>
      </c>
      <c r="E36" s="3">
        <f>'tables - promoted &amp; enrolled'!Y23/'tables - promoted &amp; enrolled'!Y10</f>
        <v>0.84848484848484851</v>
      </c>
      <c r="F36" s="3">
        <f>'tables - promoted &amp; enrolled'!Z23/'tables - promoted &amp; enrolled'!Z10</f>
        <v>0.84141331142152831</v>
      </c>
      <c r="G36" s="3">
        <f>'tables - promoted &amp; enrolled'!AA23/'tables - promoted &amp; enrolled'!AA10</f>
        <v>0.38636363636363635</v>
      </c>
      <c r="H36" s="3" t="s">
        <v>12</v>
      </c>
      <c r="I36" s="3" t="s">
        <v>12</v>
      </c>
      <c r="J36" s="3">
        <f>'tables - promoted &amp; enrolled'!AD23/'tables - promoted &amp; enrolled'!AD10</f>
        <v>0.82612055641421944</v>
      </c>
      <c r="L36" s="13" t="s">
        <v>12</v>
      </c>
      <c r="M36" s="13" t="s">
        <v>12</v>
      </c>
      <c r="N36" s="13">
        <v>0.38636363636363635</v>
      </c>
      <c r="O36" s="13">
        <v>0.84141331142152831</v>
      </c>
      <c r="P36" s="13">
        <v>0.84848484848484851</v>
      </c>
      <c r="Q36" s="13" t="s">
        <v>12</v>
      </c>
      <c r="R36" s="13">
        <v>0.82612055641421944</v>
      </c>
      <c r="S36" s="7"/>
    </row>
    <row r="37" spans="2:32" x14ac:dyDescent="0.3">
      <c r="B37" s="36" t="s">
        <v>19</v>
      </c>
      <c r="C37" s="5" t="s">
        <v>6</v>
      </c>
      <c r="D37" s="3">
        <f>'tables - promoted &amp; enrolled'!X25/'tables - promoted &amp; enrolled'!X12</f>
        <v>0.70257387988560538</v>
      </c>
      <c r="E37" s="3">
        <f>'tables - promoted &amp; enrolled'!Y25/'tables - promoted &amp; enrolled'!Y12</f>
        <v>0.73749240429410579</v>
      </c>
      <c r="F37" s="3">
        <f>'tables - promoted &amp; enrolled'!Z25/'tables - promoted &amp; enrolled'!Z12</f>
        <v>0.8380281690140845</v>
      </c>
      <c r="G37" s="3">
        <f>'tables - promoted &amp; enrolled'!AA25/'tables - promoted &amp; enrolled'!AA12</f>
        <v>0.76869476546566962</v>
      </c>
      <c r="H37" s="3">
        <f>'tables - promoted &amp; enrolled'!AB25/'tables - promoted &amp; enrolled'!AB12</f>
        <v>0.75566502463054186</v>
      </c>
      <c r="I37" s="3">
        <f>'tables - promoted &amp; enrolled'!AC25/'tables - promoted &amp; enrolled'!AC12</f>
        <v>0.83021192705766389</v>
      </c>
      <c r="J37" s="3">
        <f>'tables - promoted &amp; enrolled'!AD25/'tables - promoted &amp; enrolled'!AD12</f>
        <v>0.78841055893663892</v>
      </c>
      <c r="L37" s="13">
        <v>0.83021192705766389</v>
      </c>
      <c r="M37" s="13">
        <v>0.75566502463054186</v>
      </c>
      <c r="N37" s="13">
        <v>0.76869476546566962</v>
      </c>
      <c r="O37" s="13">
        <v>0.8380281690140845</v>
      </c>
      <c r="P37" s="13">
        <v>0.73749240429410579</v>
      </c>
      <c r="Q37" s="13">
        <v>0.70257387988560538</v>
      </c>
    </row>
    <row r="38" spans="2:32" x14ac:dyDescent="0.3">
      <c r="B38" s="36"/>
      <c r="C38" s="5" t="s">
        <v>7</v>
      </c>
      <c r="D38" s="3">
        <f>'tables - promoted &amp; enrolled'!X26/'tables - promoted &amp; enrolled'!X13</f>
        <v>0.65430861723446898</v>
      </c>
      <c r="E38" s="3">
        <f>'tables - promoted &amp; enrolled'!Y26/'tables - promoted &amp; enrolled'!Y13</f>
        <v>0.69728783902012248</v>
      </c>
      <c r="F38" s="3">
        <f>'tables - promoted &amp; enrolled'!Z26/'tables - promoted &amp; enrolled'!Z13</f>
        <v>0.80002334812047626</v>
      </c>
      <c r="G38" s="3">
        <f>'tables - promoted &amp; enrolled'!AA26/'tables - promoted &amp; enrolled'!AA13</f>
        <v>0.74632237871674489</v>
      </c>
      <c r="H38" s="3">
        <f>'tables - promoted &amp; enrolled'!AB26/'tables - promoted &amp; enrolled'!AB13</f>
        <v>0.69939759036144578</v>
      </c>
      <c r="I38" s="3">
        <f>'tables - promoted &amp; enrolled'!AC26/'tables - promoted &amp; enrolled'!AC13</f>
        <v>0.7862544483985765</v>
      </c>
      <c r="J38" s="3">
        <f>'tables - promoted &amp; enrolled'!AD26/'tables - promoted &amp; enrolled'!AD13</f>
        <v>0.75011022553840934</v>
      </c>
      <c r="L38" s="13">
        <v>0.7862544483985765</v>
      </c>
      <c r="M38" s="13">
        <v>0.69939759036144578</v>
      </c>
      <c r="N38" s="13">
        <v>0.74632237871674489</v>
      </c>
      <c r="O38" s="13">
        <v>0.80002334812047626</v>
      </c>
      <c r="P38" s="13">
        <v>0.69728783902012248</v>
      </c>
      <c r="Q38" s="13">
        <v>0.65430861723446898</v>
      </c>
    </row>
    <row r="39" spans="2:32" x14ac:dyDescent="0.3">
      <c r="D39" s="11">
        <f>'tables - promoted &amp; enrolled'!X24/'tables - promoted &amp; enrolled'!X11</f>
        <v>0.6790425012212995</v>
      </c>
      <c r="E39" s="11">
        <f>'tables - promoted &amp; enrolled'!Y24/'tables - promoted &amp; enrolled'!Y11</f>
        <v>0.71592189260232819</v>
      </c>
      <c r="F39" s="11">
        <f>'tables - promoted &amp; enrolled'!Z24/'tables - promoted &amp; enrolled'!Z11</f>
        <v>0.81814851001465561</v>
      </c>
      <c r="G39" s="11">
        <f>'tables - promoted &amp; enrolled'!AA24/'tables - promoted &amp; enrolled'!AA11</f>
        <v>0.75704741730487213</v>
      </c>
      <c r="H39" s="11">
        <f>'tables - promoted &amp; enrolled'!AB24/'tables - promoted &amp; enrolled'!AB11</f>
        <v>0.72631578947368425</v>
      </c>
      <c r="I39" s="11">
        <f>'tables - promoted &amp; enrolled'!AC24/'tables - promoted &amp; enrolled'!AC11</f>
        <v>0.80710778583119014</v>
      </c>
      <c r="L39" s="13">
        <v>0.80710778583119014</v>
      </c>
      <c r="M39" s="13">
        <v>0.72631578947368425</v>
      </c>
      <c r="N39" s="13">
        <v>0.75704741730487213</v>
      </c>
      <c r="O39" s="13">
        <v>0.81814851001465561</v>
      </c>
      <c r="P39" s="13">
        <v>0.71592189260232819</v>
      </c>
      <c r="Q39" s="13">
        <v>0.6790425012212995</v>
      </c>
    </row>
  </sheetData>
  <mergeCells count="51">
    <mergeCell ref="U1:V1"/>
    <mergeCell ref="B3:B4"/>
    <mergeCell ref="B5:B6"/>
    <mergeCell ref="B7:B8"/>
    <mergeCell ref="B9:B10"/>
    <mergeCell ref="W1:X1"/>
    <mergeCell ref="Y1:Z1"/>
    <mergeCell ref="AA1:AB1"/>
    <mergeCell ref="AC1:AD1"/>
    <mergeCell ref="AH1:AI1"/>
    <mergeCell ref="AX9:AY9"/>
    <mergeCell ref="AZ9:BA9"/>
    <mergeCell ref="BB9:BC9"/>
    <mergeCell ref="BD9:BE9"/>
    <mergeCell ref="AJ1:AK1"/>
    <mergeCell ref="AL1:AM1"/>
    <mergeCell ref="AN1:AO1"/>
    <mergeCell ref="AP1:AQ1"/>
    <mergeCell ref="AR1:AS1"/>
    <mergeCell ref="AP9:AQ9"/>
    <mergeCell ref="AR9:AS9"/>
    <mergeCell ref="AT1:AU1"/>
    <mergeCell ref="AT9:AU9"/>
    <mergeCell ref="AV9:AW9"/>
    <mergeCell ref="AH8:AS8"/>
    <mergeCell ref="AT8:BE8"/>
    <mergeCell ref="AR17:AS17"/>
    <mergeCell ref="AT17:AU17"/>
    <mergeCell ref="AV17:AW17"/>
    <mergeCell ref="AH16:AO16"/>
    <mergeCell ref="AP16:AW16"/>
    <mergeCell ref="AH17:AI17"/>
    <mergeCell ref="AJ17:AK17"/>
    <mergeCell ref="AL17:AM17"/>
    <mergeCell ref="AN17:AO17"/>
    <mergeCell ref="AP17:AQ17"/>
    <mergeCell ref="B37:B38"/>
    <mergeCell ref="AH9:AI9"/>
    <mergeCell ref="AJ9:AK9"/>
    <mergeCell ref="AL9:AM9"/>
    <mergeCell ref="AN9:AO9"/>
    <mergeCell ref="B11:B12"/>
    <mergeCell ref="B33:B34"/>
    <mergeCell ref="B35:B36"/>
    <mergeCell ref="B16:B17"/>
    <mergeCell ref="B18:B19"/>
    <mergeCell ref="B20:B21"/>
    <mergeCell ref="B22:B23"/>
    <mergeCell ref="B29:B30"/>
    <mergeCell ref="B31:B32"/>
    <mergeCell ref="B24:B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687E0-ECFD-48AC-88BF-10C42B35B377}">
  <dimension ref="B1:AX37"/>
  <sheetViews>
    <sheetView topLeftCell="AL1" zoomScale="85" zoomScaleNormal="85" workbookViewId="0">
      <selection activeCell="AN36" sqref="AN36"/>
    </sheetView>
  </sheetViews>
  <sheetFormatPr defaultRowHeight="14.4" x14ac:dyDescent="0.3"/>
  <cols>
    <col min="2" max="2" width="12.77734375" style="4" customWidth="1"/>
    <col min="4" max="4" width="10" bestFit="1" customWidth="1"/>
    <col min="5" max="5" width="9.109375" bestFit="1" customWidth="1"/>
    <col min="10" max="10" width="8.88671875" style="4"/>
    <col min="14" max="14" width="18.5546875" style="4" customWidth="1"/>
    <col min="16" max="16" width="14.109375" bestFit="1" customWidth="1"/>
    <col min="17" max="17" width="8.88671875" style="4"/>
    <col min="26" max="26" width="23.77734375" style="4" customWidth="1"/>
    <col min="29" max="29" width="16.77734375" customWidth="1"/>
    <col min="40" max="40" width="31.88671875" customWidth="1"/>
  </cols>
  <sheetData>
    <row r="1" spans="2:50" ht="15" thickBot="1" x14ac:dyDescent="0.35">
      <c r="B1" s="4" t="s">
        <v>21</v>
      </c>
      <c r="C1" t="s">
        <v>22</v>
      </c>
      <c r="D1" t="s">
        <v>23</v>
      </c>
      <c r="E1" t="s">
        <v>24</v>
      </c>
      <c r="F1">
        <v>2018</v>
      </c>
      <c r="G1" t="s">
        <v>23</v>
      </c>
      <c r="H1" t="s">
        <v>24</v>
      </c>
      <c r="I1">
        <v>2019</v>
      </c>
      <c r="J1" t="s">
        <v>23</v>
      </c>
      <c r="K1" t="s">
        <v>24</v>
      </c>
      <c r="L1">
        <v>2020</v>
      </c>
      <c r="N1" s="4" t="s">
        <v>20</v>
      </c>
      <c r="O1" t="s">
        <v>22</v>
      </c>
      <c r="P1" t="s">
        <v>23</v>
      </c>
      <c r="Q1" t="s">
        <v>24</v>
      </c>
      <c r="R1">
        <v>2018</v>
      </c>
      <c r="S1" t="s">
        <v>23</v>
      </c>
      <c r="T1" t="s">
        <v>24</v>
      </c>
      <c r="U1">
        <v>2019</v>
      </c>
      <c r="V1" t="s">
        <v>23</v>
      </c>
      <c r="W1" t="s">
        <v>24</v>
      </c>
      <c r="X1">
        <v>2020</v>
      </c>
      <c r="Z1" s="18" t="s">
        <v>20</v>
      </c>
      <c r="AA1" s="17" t="s">
        <v>21</v>
      </c>
      <c r="AB1" s="17" t="s">
        <v>22</v>
      </c>
      <c r="AC1" s="17" t="s">
        <v>23</v>
      </c>
      <c r="AD1" s="17" t="s">
        <v>24</v>
      </c>
      <c r="AE1" s="17">
        <v>2018</v>
      </c>
      <c r="AF1" s="17" t="s">
        <v>23</v>
      </c>
      <c r="AG1" s="17" t="s">
        <v>24</v>
      </c>
      <c r="AH1" s="17">
        <v>2019</v>
      </c>
      <c r="AI1" s="17" t="s">
        <v>23</v>
      </c>
      <c r="AJ1" s="17" t="s">
        <v>24</v>
      </c>
      <c r="AK1" s="17">
        <v>2020</v>
      </c>
      <c r="AM1" t="s">
        <v>21</v>
      </c>
      <c r="AN1" t="s">
        <v>20</v>
      </c>
      <c r="AO1" t="s">
        <v>22</v>
      </c>
      <c r="AP1" s="33" t="s">
        <v>24</v>
      </c>
      <c r="AQ1" s="33" t="s">
        <v>23</v>
      </c>
      <c r="AT1" s="33" t="s">
        <v>24</v>
      </c>
      <c r="AU1" s="33" t="s">
        <v>23</v>
      </c>
      <c r="AV1" s="33" t="s">
        <v>24</v>
      </c>
      <c r="AW1" s="33" t="s">
        <v>23</v>
      </c>
    </row>
    <row r="2" spans="2:50" ht="29.4" thickTop="1" x14ac:dyDescent="0.3">
      <c r="B2" s="4" t="s">
        <v>0</v>
      </c>
      <c r="C2" t="s">
        <v>6</v>
      </c>
      <c r="D2">
        <v>3871</v>
      </c>
      <c r="E2">
        <v>3133</v>
      </c>
      <c r="F2" s="24">
        <f>E2/D2</f>
        <v>0.8093515887367605</v>
      </c>
      <c r="G2">
        <v>4008</v>
      </c>
      <c r="H2">
        <v>3413</v>
      </c>
      <c r="I2" s="24">
        <f>H2/G2</f>
        <v>0.85154690618762474</v>
      </c>
      <c r="J2" s="28">
        <v>4058</v>
      </c>
      <c r="K2">
        <v>3369</v>
      </c>
      <c r="L2" s="24">
        <f>K2/J2</f>
        <v>0.83021192705766389</v>
      </c>
      <c r="N2" s="4" t="s">
        <v>9</v>
      </c>
      <c r="O2" s="24" t="s">
        <v>6</v>
      </c>
      <c r="P2">
        <v>7978</v>
      </c>
      <c r="Q2" s="4">
        <v>6106</v>
      </c>
      <c r="R2" s="24">
        <f>Q2/P2</f>
        <v>0.76535472549511152</v>
      </c>
      <c r="S2">
        <v>8169</v>
      </c>
      <c r="T2">
        <v>6470</v>
      </c>
      <c r="U2" s="24">
        <f>T2/S2</f>
        <v>0.79201860692863268</v>
      </c>
      <c r="V2" s="28">
        <v>8411</v>
      </c>
      <c r="W2">
        <v>5973</v>
      </c>
      <c r="X2" s="24">
        <f>W2/V2</f>
        <v>0.71014148139341338</v>
      </c>
      <c r="Z2" s="38" t="s">
        <v>9</v>
      </c>
      <c r="AA2" s="17" t="s">
        <v>0</v>
      </c>
      <c r="AB2" s="17" t="s">
        <v>6</v>
      </c>
      <c r="AC2" s="32">
        <v>1254</v>
      </c>
      <c r="AD2" s="17">
        <v>948</v>
      </c>
      <c r="AE2" s="3">
        <f>AD2/AC2</f>
        <v>0.75598086124401909</v>
      </c>
      <c r="AF2" s="17">
        <v>1308</v>
      </c>
      <c r="AG2" s="32">
        <v>1014</v>
      </c>
      <c r="AH2" s="3">
        <f>AG2/AF2</f>
        <v>0.77522935779816515</v>
      </c>
      <c r="AI2" s="32">
        <v>1332</v>
      </c>
      <c r="AJ2" s="17">
        <v>969</v>
      </c>
      <c r="AK2" s="3">
        <f>AJ2/AI2</f>
        <v>0.72747747747747749</v>
      </c>
      <c r="AM2" t="s">
        <v>0</v>
      </c>
      <c r="AN2" t="s">
        <v>32</v>
      </c>
      <c r="AO2" t="s">
        <v>6</v>
      </c>
      <c r="AP2">
        <v>948</v>
      </c>
      <c r="AQ2">
        <v>1254</v>
      </c>
      <c r="AR2" s="3">
        <f>AP2/AQ2</f>
        <v>0.75598086124401909</v>
      </c>
      <c r="AS2" s="34">
        <v>1014</v>
      </c>
      <c r="AT2">
        <v>1308</v>
      </c>
      <c r="AU2" s="3">
        <f>AS2/AT2</f>
        <v>0.77522935779816515</v>
      </c>
      <c r="AV2" s="34">
        <v>969</v>
      </c>
      <c r="AW2">
        <v>1332</v>
      </c>
      <c r="AX2" s="3">
        <f>AV2/AW2</f>
        <v>0.72747747747747749</v>
      </c>
    </row>
    <row r="3" spans="2:50" x14ac:dyDescent="0.3">
      <c r="C3" t="s">
        <v>7</v>
      </c>
      <c r="D3">
        <v>4375</v>
      </c>
      <c r="E3">
        <v>3382</v>
      </c>
      <c r="F3" s="24">
        <f t="shared" ref="F3:F15" si="0">E3/D3</f>
        <v>0.7730285714285714</v>
      </c>
      <c r="G3">
        <v>4477</v>
      </c>
      <c r="H3">
        <v>3607</v>
      </c>
      <c r="I3" s="24">
        <f t="shared" ref="I3:I15" si="1">H3/G3</f>
        <v>0.80567344203707836</v>
      </c>
      <c r="J3" s="29">
        <v>4496</v>
      </c>
      <c r="K3">
        <v>3535</v>
      </c>
      <c r="L3" s="24">
        <f t="shared" ref="L3:L15" si="2">K3/J3</f>
        <v>0.7862544483985765</v>
      </c>
      <c r="O3" s="24" t="s">
        <v>7</v>
      </c>
      <c r="P3">
        <v>8872</v>
      </c>
      <c r="Q3" s="4">
        <v>6422</v>
      </c>
      <c r="R3" s="24">
        <f t="shared" ref="R3:R9" si="3">Q3/P3</f>
        <v>0.7238503155996393</v>
      </c>
      <c r="S3">
        <v>8978</v>
      </c>
      <c r="T3">
        <v>6775</v>
      </c>
      <c r="U3" s="24">
        <f t="shared" ref="U3:U9" si="4">T3/S3</f>
        <v>0.75462241033637778</v>
      </c>
      <c r="V3" s="29">
        <v>9093</v>
      </c>
      <c r="W3">
        <v>6114</v>
      </c>
      <c r="X3" s="24">
        <f t="shared" ref="X3:X9" si="5">W3/V3</f>
        <v>0.67238535136918509</v>
      </c>
      <c r="Z3" s="38"/>
      <c r="AA3" s="17"/>
      <c r="AB3" s="17" t="s">
        <v>7</v>
      </c>
      <c r="AC3" s="32">
        <v>1466</v>
      </c>
      <c r="AD3" s="17">
        <v>1010</v>
      </c>
      <c r="AE3" s="3">
        <f t="shared" ref="AE3:AE13" si="6">AD3/AC3</f>
        <v>0.68894952251023189</v>
      </c>
      <c r="AF3" s="17">
        <v>1448</v>
      </c>
      <c r="AG3" s="32">
        <v>1013</v>
      </c>
      <c r="AH3" s="3">
        <f t="shared" ref="AH3:AH31" si="7">AG3/AF3</f>
        <v>0.699585635359116</v>
      </c>
      <c r="AI3" s="32">
        <v>1477</v>
      </c>
      <c r="AJ3" s="17">
        <v>996</v>
      </c>
      <c r="AK3" s="3">
        <f t="shared" ref="AK3:AK37" si="8">AJ3/AI3</f>
        <v>0.67433987813134733</v>
      </c>
      <c r="AO3" t="s">
        <v>7</v>
      </c>
      <c r="AP3">
        <v>1010</v>
      </c>
      <c r="AQ3">
        <v>1466</v>
      </c>
      <c r="AR3" s="3">
        <f t="shared" ref="AR3" si="9">AP3/AQ3</f>
        <v>0.68894952251023189</v>
      </c>
      <c r="AS3" s="35">
        <v>1013</v>
      </c>
      <c r="AT3">
        <v>1448</v>
      </c>
      <c r="AU3" s="3">
        <f t="shared" ref="AU3:AU17" si="10">AS3/AT3</f>
        <v>0.699585635359116</v>
      </c>
      <c r="AV3" s="35">
        <v>996</v>
      </c>
      <c r="AW3">
        <v>1477</v>
      </c>
      <c r="AX3" s="3">
        <f t="shared" ref="AX3:AX37" si="11">AV3/AW3</f>
        <v>0.67433987813134733</v>
      </c>
    </row>
    <row r="4" spans="2:50" ht="43.2" x14ac:dyDescent="0.3">
      <c r="B4" s="4" t="s">
        <v>1</v>
      </c>
      <c r="C4" t="s">
        <v>6</v>
      </c>
      <c r="D4">
        <v>3261</v>
      </c>
      <c r="E4">
        <v>2269</v>
      </c>
      <c r="F4" s="24">
        <f t="shared" si="0"/>
        <v>0.69579883471327808</v>
      </c>
      <c r="G4">
        <v>2826</v>
      </c>
      <c r="H4">
        <v>2055</v>
      </c>
      <c r="I4" s="24">
        <f t="shared" si="1"/>
        <v>0.727176220806794</v>
      </c>
      <c r="J4" s="29">
        <v>3045</v>
      </c>
      <c r="K4">
        <v>2301</v>
      </c>
      <c r="L4" s="24">
        <f t="shared" si="2"/>
        <v>0.75566502463054186</v>
      </c>
      <c r="N4" s="4" t="s">
        <v>11</v>
      </c>
      <c r="O4" s="24" t="s">
        <v>6</v>
      </c>
      <c r="P4">
        <v>83</v>
      </c>
      <c r="Q4" s="4">
        <v>63</v>
      </c>
      <c r="R4" s="24">
        <f t="shared" si="3"/>
        <v>0.75903614457831325</v>
      </c>
      <c r="S4">
        <v>143</v>
      </c>
      <c r="T4">
        <v>117</v>
      </c>
      <c r="U4" s="24">
        <f t="shared" si="4"/>
        <v>0.81818181818181823</v>
      </c>
      <c r="V4" s="29">
        <v>161</v>
      </c>
      <c r="W4">
        <v>105</v>
      </c>
      <c r="X4" s="24">
        <f t="shared" si="5"/>
        <v>0.65217391304347827</v>
      </c>
      <c r="Z4" s="38"/>
      <c r="AA4" s="17" t="s">
        <v>1</v>
      </c>
      <c r="AB4" s="17" t="s">
        <v>6</v>
      </c>
      <c r="AC4" s="32">
        <v>1444</v>
      </c>
      <c r="AD4" s="17">
        <v>1012</v>
      </c>
      <c r="AE4" s="3">
        <f t="shared" si="6"/>
        <v>0.70083102493074789</v>
      </c>
      <c r="AF4" s="17">
        <v>1257</v>
      </c>
      <c r="AG4" s="32">
        <v>926</v>
      </c>
      <c r="AH4" s="3">
        <f t="shared" si="7"/>
        <v>0.73667462211614954</v>
      </c>
      <c r="AI4" s="32">
        <v>1322</v>
      </c>
      <c r="AJ4" s="17">
        <v>899</v>
      </c>
      <c r="AK4" s="3">
        <f t="shared" si="8"/>
        <v>0.68003025718608168</v>
      </c>
      <c r="AN4" t="s">
        <v>31</v>
      </c>
      <c r="AO4" t="s">
        <v>6</v>
      </c>
      <c r="AS4" s="35">
        <v>23</v>
      </c>
      <c r="AT4">
        <v>23</v>
      </c>
      <c r="AU4" s="3">
        <f t="shared" si="10"/>
        <v>1</v>
      </c>
      <c r="AV4" s="35">
        <v>1</v>
      </c>
      <c r="AW4">
        <v>18</v>
      </c>
      <c r="AX4" s="3">
        <f t="shared" si="11"/>
        <v>5.5555555555555552E-2</v>
      </c>
    </row>
    <row r="5" spans="2:50" x14ac:dyDescent="0.3">
      <c r="C5" t="s">
        <v>7</v>
      </c>
      <c r="D5">
        <v>3593</v>
      </c>
      <c r="E5">
        <v>2348</v>
      </c>
      <c r="F5" s="24">
        <f t="shared" si="0"/>
        <v>0.65349290286668527</v>
      </c>
      <c r="G5">
        <v>3093</v>
      </c>
      <c r="H5">
        <v>2155</v>
      </c>
      <c r="I5" s="30">
        <f t="shared" si="1"/>
        <v>0.69673456191399941</v>
      </c>
      <c r="J5" s="29">
        <v>3320</v>
      </c>
      <c r="K5">
        <v>2322</v>
      </c>
      <c r="L5" s="30">
        <f t="shared" si="2"/>
        <v>0.69939759036144578</v>
      </c>
      <c r="O5" s="24" t="s">
        <v>7</v>
      </c>
      <c r="P5">
        <v>85</v>
      </c>
      <c r="Q5" s="4">
        <v>50</v>
      </c>
      <c r="R5" s="24">
        <f t="shared" si="3"/>
        <v>0.58823529411764708</v>
      </c>
      <c r="S5">
        <v>175</v>
      </c>
      <c r="T5">
        <v>143</v>
      </c>
      <c r="U5" s="24">
        <f t="shared" si="4"/>
        <v>0.81714285714285717</v>
      </c>
      <c r="V5" s="29">
        <v>192</v>
      </c>
      <c r="W5">
        <v>125</v>
      </c>
      <c r="X5" s="24">
        <f t="shared" si="5"/>
        <v>0.65104166666666663</v>
      </c>
      <c r="Z5" s="38"/>
      <c r="AA5" s="17"/>
      <c r="AB5" s="17" t="s">
        <v>7</v>
      </c>
      <c r="AC5" s="32">
        <v>1585</v>
      </c>
      <c r="AD5" s="17">
        <v>1046</v>
      </c>
      <c r="AE5" s="3">
        <f t="shared" si="6"/>
        <v>0.65993690851735021</v>
      </c>
      <c r="AF5" s="17">
        <v>1397</v>
      </c>
      <c r="AG5" s="32">
        <v>949</v>
      </c>
      <c r="AH5" s="3">
        <f t="shared" si="7"/>
        <v>0.67931281317108094</v>
      </c>
      <c r="AI5" s="32">
        <v>1430</v>
      </c>
      <c r="AJ5" s="17">
        <v>897</v>
      </c>
      <c r="AK5" s="3">
        <f t="shared" si="8"/>
        <v>0.62727272727272732</v>
      </c>
      <c r="AO5" t="s">
        <v>7</v>
      </c>
      <c r="AS5" s="35">
        <v>33</v>
      </c>
      <c r="AT5">
        <v>33</v>
      </c>
      <c r="AU5" s="3">
        <f t="shared" si="10"/>
        <v>1</v>
      </c>
      <c r="AV5" s="35">
        <v>1</v>
      </c>
      <c r="AW5">
        <v>27</v>
      </c>
      <c r="AX5" s="3">
        <f t="shared" si="11"/>
        <v>3.7037037037037035E-2</v>
      </c>
    </row>
    <row r="6" spans="2:50" ht="28.8" x14ac:dyDescent="0.3">
      <c r="B6" s="4" t="s">
        <v>2</v>
      </c>
      <c r="C6" t="s">
        <v>6</v>
      </c>
      <c r="D6">
        <v>5191</v>
      </c>
      <c r="E6">
        <v>4311</v>
      </c>
      <c r="F6" s="24">
        <f t="shared" si="0"/>
        <v>0.83047582354074356</v>
      </c>
      <c r="G6">
        <v>5739</v>
      </c>
      <c r="H6">
        <v>4841</v>
      </c>
      <c r="I6" s="24">
        <f t="shared" si="1"/>
        <v>0.8435267468200035</v>
      </c>
      <c r="J6" s="29">
        <v>5884</v>
      </c>
      <c r="K6">
        <v>4523</v>
      </c>
      <c r="L6" s="24">
        <f t="shared" si="2"/>
        <v>0.76869476546566962</v>
      </c>
      <c r="N6" s="4" t="s">
        <v>8</v>
      </c>
      <c r="O6" s="24" t="s">
        <v>6</v>
      </c>
      <c r="P6">
        <v>15861</v>
      </c>
      <c r="Q6" s="4">
        <v>12808</v>
      </c>
      <c r="R6" s="24">
        <f t="shared" si="3"/>
        <v>0.80751528907382886</v>
      </c>
      <c r="S6">
        <v>16566</v>
      </c>
      <c r="T6">
        <v>14044</v>
      </c>
      <c r="U6" s="24">
        <f t="shared" si="4"/>
        <v>0.84776047325848125</v>
      </c>
      <c r="V6" s="29">
        <v>17035</v>
      </c>
      <c r="W6">
        <v>14047</v>
      </c>
      <c r="X6" s="24">
        <f t="shared" si="5"/>
        <v>0.82459641913707071</v>
      </c>
      <c r="Z6" s="38"/>
      <c r="AA6" s="17" t="s">
        <v>2</v>
      </c>
      <c r="AB6" s="17" t="s">
        <v>6</v>
      </c>
      <c r="AC6" s="32">
        <v>1888</v>
      </c>
      <c r="AD6" s="17">
        <v>1500</v>
      </c>
      <c r="AE6" s="3">
        <f t="shared" si="6"/>
        <v>0.79449152542372881</v>
      </c>
      <c r="AF6" s="17">
        <v>1950</v>
      </c>
      <c r="AG6" s="32">
        <v>1546</v>
      </c>
      <c r="AH6" s="3">
        <f t="shared" si="7"/>
        <v>0.7928205128205128</v>
      </c>
      <c r="AI6" s="32">
        <v>1996</v>
      </c>
      <c r="AJ6" s="17">
        <v>1326</v>
      </c>
      <c r="AK6" s="3">
        <f t="shared" si="8"/>
        <v>0.66432865731462931</v>
      </c>
      <c r="AN6" t="s">
        <v>33</v>
      </c>
      <c r="AO6" t="s">
        <v>6</v>
      </c>
      <c r="AP6">
        <v>2185</v>
      </c>
      <c r="AQ6">
        <v>2617</v>
      </c>
      <c r="AR6" s="3">
        <f t="shared" ref="AR6:AR17" si="12">AP6/AQ6</f>
        <v>0.83492548719908288</v>
      </c>
      <c r="AS6" s="35">
        <v>2376</v>
      </c>
      <c r="AT6">
        <v>2677</v>
      </c>
      <c r="AU6" s="3">
        <f t="shared" si="10"/>
        <v>0.88756070227867012</v>
      </c>
      <c r="AV6" s="35">
        <v>2399</v>
      </c>
      <c r="AW6">
        <v>2708</v>
      </c>
      <c r="AX6" s="3">
        <f t="shared" si="11"/>
        <v>0.88589364844903984</v>
      </c>
    </row>
    <row r="7" spans="2:50" x14ac:dyDescent="0.3">
      <c r="C7" t="s">
        <v>7</v>
      </c>
      <c r="D7">
        <v>5816</v>
      </c>
      <c r="E7">
        <v>4619</v>
      </c>
      <c r="F7" s="24">
        <f t="shared" si="0"/>
        <v>0.79418844566712521</v>
      </c>
      <c r="G7">
        <v>6413</v>
      </c>
      <c r="H7">
        <v>5225</v>
      </c>
      <c r="I7" s="24">
        <f t="shared" si="1"/>
        <v>0.81475128644939965</v>
      </c>
      <c r="J7" s="29">
        <v>6390</v>
      </c>
      <c r="K7">
        <v>4769</v>
      </c>
      <c r="L7" s="24">
        <f t="shared" si="2"/>
        <v>0.74632237871674489</v>
      </c>
      <c r="O7" s="24" t="s">
        <v>7</v>
      </c>
      <c r="P7">
        <v>18175</v>
      </c>
      <c r="Q7" s="4">
        <v>14096</v>
      </c>
      <c r="R7" s="30">
        <f t="shared" si="3"/>
        <v>0.7755708390646493</v>
      </c>
      <c r="S7">
        <v>18716</v>
      </c>
      <c r="T7">
        <v>15460</v>
      </c>
      <c r="U7" s="24">
        <f t="shared" si="4"/>
        <v>0.82603120324855739</v>
      </c>
      <c r="V7" s="29">
        <v>18906</v>
      </c>
      <c r="W7">
        <v>14809</v>
      </c>
      <c r="X7" s="30">
        <f t="shared" si="5"/>
        <v>0.78329630805035444</v>
      </c>
      <c r="Z7" s="38"/>
      <c r="AA7" s="17"/>
      <c r="AB7" s="17" t="s">
        <v>7</v>
      </c>
      <c r="AC7" s="32">
        <v>2122</v>
      </c>
      <c r="AD7" s="17">
        <v>1608</v>
      </c>
      <c r="AE7" s="3">
        <f t="shared" si="6"/>
        <v>0.7577756833176249</v>
      </c>
      <c r="AF7" s="17">
        <v>2265</v>
      </c>
      <c r="AG7" s="32">
        <v>1709</v>
      </c>
      <c r="AH7" s="3">
        <f t="shared" si="7"/>
        <v>0.75452538631346577</v>
      </c>
      <c r="AI7" s="32">
        <v>2225</v>
      </c>
      <c r="AJ7" s="17">
        <v>1466</v>
      </c>
      <c r="AK7" s="3">
        <f t="shared" si="8"/>
        <v>0.65887640449438201</v>
      </c>
      <c r="AO7" t="s">
        <v>7</v>
      </c>
      <c r="AP7">
        <v>2372</v>
      </c>
      <c r="AQ7">
        <v>2909</v>
      </c>
      <c r="AR7" s="3">
        <f t="shared" si="12"/>
        <v>0.8154004812650395</v>
      </c>
      <c r="AS7" s="35">
        <v>2561</v>
      </c>
      <c r="AT7">
        <v>2996</v>
      </c>
      <c r="AU7" s="3">
        <f t="shared" si="10"/>
        <v>0.85480640854472634</v>
      </c>
      <c r="AV7" s="35">
        <v>2538</v>
      </c>
      <c r="AW7">
        <v>2992</v>
      </c>
      <c r="AX7" s="3">
        <f t="shared" si="11"/>
        <v>0.8482620320855615</v>
      </c>
    </row>
    <row r="8" spans="2:50" x14ac:dyDescent="0.3">
      <c r="B8" s="4" t="s">
        <v>3</v>
      </c>
      <c r="C8" t="s">
        <v>6</v>
      </c>
      <c r="D8">
        <v>6561</v>
      </c>
      <c r="E8">
        <v>5502</v>
      </c>
      <c r="F8" s="30">
        <f t="shared" si="0"/>
        <v>0.83859167809785096</v>
      </c>
      <c r="G8">
        <v>7101</v>
      </c>
      <c r="H8">
        <v>6178</v>
      </c>
      <c r="I8" s="24">
        <f t="shared" si="1"/>
        <v>0.87001830728066465</v>
      </c>
      <c r="J8" s="29">
        <v>7810</v>
      </c>
      <c r="K8">
        <v>6545</v>
      </c>
      <c r="L8" s="30">
        <f t="shared" si="2"/>
        <v>0.8380281690140845</v>
      </c>
      <c r="N8" s="4" t="s">
        <v>10</v>
      </c>
      <c r="O8" s="24" t="s">
        <v>6</v>
      </c>
      <c r="P8">
        <v>481</v>
      </c>
      <c r="Q8" s="4">
        <v>363</v>
      </c>
      <c r="R8" s="24">
        <f t="shared" si="3"/>
        <v>0.75467775467775466</v>
      </c>
      <c r="S8">
        <v>649</v>
      </c>
      <c r="T8">
        <v>525</v>
      </c>
      <c r="U8" s="24">
        <f t="shared" si="4"/>
        <v>0.80893682588597848</v>
      </c>
      <c r="V8" s="29">
        <v>1176</v>
      </c>
      <c r="W8">
        <v>991</v>
      </c>
      <c r="X8" s="24">
        <f t="shared" si="5"/>
        <v>0.84268707482993199</v>
      </c>
      <c r="Z8" s="38"/>
      <c r="AA8" s="17" t="s">
        <v>3</v>
      </c>
      <c r="AB8" s="17" t="s">
        <v>6</v>
      </c>
      <c r="AC8" s="32">
        <v>1592</v>
      </c>
      <c r="AD8" s="17">
        <v>1333</v>
      </c>
      <c r="AE8" s="3">
        <f t="shared" si="6"/>
        <v>0.83731155778894473</v>
      </c>
      <c r="AF8" s="17">
        <v>1718</v>
      </c>
      <c r="AG8" s="32">
        <v>1524</v>
      </c>
      <c r="AH8" s="3">
        <f t="shared" si="7"/>
        <v>0.88707799767171125</v>
      </c>
      <c r="AI8" s="32">
        <v>1796</v>
      </c>
      <c r="AJ8" s="17">
        <v>1434</v>
      </c>
      <c r="AK8" s="3">
        <f t="shared" si="8"/>
        <v>0.7984409799554566</v>
      </c>
      <c r="AM8" t="s">
        <v>1</v>
      </c>
      <c r="AN8" t="s">
        <v>32</v>
      </c>
      <c r="AO8" t="s">
        <v>6</v>
      </c>
      <c r="AP8">
        <v>1012</v>
      </c>
      <c r="AQ8">
        <v>1444</v>
      </c>
      <c r="AR8" s="3">
        <f t="shared" si="12"/>
        <v>0.70083102493074789</v>
      </c>
      <c r="AS8" s="35">
        <v>926</v>
      </c>
      <c r="AT8">
        <v>1257</v>
      </c>
      <c r="AU8" s="3">
        <f t="shared" si="10"/>
        <v>0.73667462211614954</v>
      </c>
      <c r="AV8" s="35">
        <v>899</v>
      </c>
      <c r="AW8">
        <v>1322</v>
      </c>
      <c r="AX8" s="3">
        <f t="shared" si="11"/>
        <v>0.68003025718608168</v>
      </c>
    </row>
    <row r="9" spans="2:50" x14ac:dyDescent="0.3">
      <c r="C9" t="s">
        <v>7</v>
      </c>
      <c r="D9">
        <v>7310</v>
      </c>
      <c r="E9">
        <v>5854</v>
      </c>
      <c r="F9" s="30">
        <f t="shared" si="0"/>
        <v>0.80082079343365253</v>
      </c>
      <c r="G9">
        <v>7878</v>
      </c>
      <c r="H9">
        <v>6673</v>
      </c>
      <c r="I9" s="24">
        <f t="shared" si="1"/>
        <v>0.84704239654734703</v>
      </c>
      <c r="J9" s="29">
        <v>8566</v>
      </c>
      <c r="K9">
        <v>6853</v>
      </c>
      <c r="L9" s="30">
        <f t="shared" si="2"/>
        <v>0.80002334812047626</v>
      </c>
      <c r="O9" s="24" t="s">
        <v>7</v>
      </c>
      <c r="P9">
        <v>535</v>
      </c>
      <c r="Q9" s="4">
        <v>395</v>
      </c>
      <c r="R9" s="24">
        <f t="shared" si="3"/>
        <v>0.73831775700934577</v>
      </c>
      <c r="S9">
        <v>705</v>
      </c>
      <c r="T9">
        <v>558</v>
      </c>
      <c r="U9" s="24">
        <f t="shared" si="4"/>
        <v>0.79148936170212769</v>
      </c>
      <c r="V9" s="29">
        <v>1294</v>
      </c>
      <c r="W9">
        <v>1069</v>
      </c>
      <c r="X9" s="24">
        <f t="shared" si="5"/>
        <v>0.82612055641421944</v>
      </c>
      <c r="Z9" s="38"/>
      <c r="AA9" s="17"/>
      <c r="AB9" s="17" t="s">
        <v>7</v>
      </c>
      <c r="AC9" s="32">
        <v>1690</v>
      </c>
      <c r="AD9" s="17">
        <v>1353</v>
      </c>
      <c r="AE9" s="3">
        <f t="shared" si="6"/>
        <v>0.80059171597633139</v>
      </c>
      <c r="AF9" s="17">
        <v>1802</v>
      </c>
      <c r="AG9" s="32">
        <v>1573</v>
      </c>
      <c r="AH9" s="3">
        <f t="shared" si="7"/>
        <v>0.87291897891231962</v>
      </c>
      <c r="AI9" s="32">
        <v>1916</v>
      </c>
      <c r="AJ9" s="17">
        <v>1459</v>
      </c>
      <c r="AK9" s="3">
        <f t="shared" si="8"/>
        <v>0.76148225469728603</v>
      </c>
      <c r="AO9" t="s">
        <v>7</v>
      </c>
      <c r="AP9">
        <v>1046</v>
      </c>
      <c r="AQ9">
        <v>1585</v>
      </c>
      <c r="AR9" s="3">
        <f t="shared" si="12"/>
        <v>0.65993690851735021</v>
      </c>
      <c r="AS9" s="35">
        <v>949</v>
      </c>
      <c r="AT9">
        <v>1397</v>
      </c>
      <c r="AU9" s="3">
        <f t="shared" si="10"/>
        <v>0.67931281317108094</v>
      </c>
      <c r="AV9" s="35">
        <v>897</v>
      </c>
      <c r="AW9">
        <v>1430</v>
      </c>
      <c r="AX9" s="3">
        <f t="shared" si="11"/>
        <v>0.62727272727272732</v>
      </c>
    </row>
    <row r="10" spans="2:50" x14ac:dyDescent="0.3">
      <c r="B10" s="4" t="s">
        <v>4</v>
      </c>
      <c r="C10" t="s">
        <v>6</v>
      </c>
      <c r="D10">
        <v>4508</v>
      </c>
      <c r="E10">
        <v>3323</v>
      </c>
      <c r="F10" s="31">
        <f t="shared" si="0"/>
        <v>0.73713398402839392</v>
      </c>
      <c r="G10">
        <v>4787</v>
      </c>
      <c r="H10">
        <v>3845</v>
      </c>
      <c r="I10" s="24">
        <f t="shared" si="1"/>
        <v>0.80321704616670153</v>
      </c>
      <c r="J10" s="29">
        <v>4937</v>
      </c>
      <c r="K10">
        <v>3641</v>
      </c>
      <c r="L10" s="31">
        <f t="shared" si="2"/>
        <v>0.73749240429410579</v>
      </c>
      <c r="O10" s="24"/>
      <c r="Z10" s="38"/>
      <c r="AA10" s="17" t="s">
        <v>4</v>
      </c>
      <c r="AB10" s="17" t="s">
        <v>6</v>
      </c>
      <c r="AC10" s="32">
        <v>1425</v>
      </c>
      <c r="AD10" s="17">
        <v>995</v>
      </c>
      <c r="AE10" s="3">
        <f t="shared" si="6"/>
        <v>0.69824561403508767</v>
      </c>
      <c r="AF10" s="17">
        <v>1559</v>
      </c>
      <c r="AG10" s="32">
        <v>1185</v>
      </c>
      <c r="AH10" s="3">
        <f t="shared" si="7"/>
        <v>0.76010262989095578</v>
      </c>
      <c r="AI10" s="32">
        <v>1583</v>
      </c>
      <c r="AJ10" s="17">
        <v>1048</v>
      </c>
      <c r="AK10" s="3">
        <f t="shared" si="8"/>
        <v>0.66203411244472521</v>
      </c>
      <c r="AN10" t="s">
        <v>8</v>
      </c>
      <c r="AO10" t="s">
        <v>6</v>
      </c>
      <c r="AP10">
        <v>1257</v>
      </c>
      <c r="AQ10">
        <v>1817</v>
      </c>
      <c r="AR10" s="3">
        <f t="shared" si="12"/>
        <v>0.69179966978536045</v>
      </c>
      <c r="AS10" s="35">
        <v>1129</v>
      </c>
      <c r="AT10">
        <v>1569</v>
      </c>
      <c r="AU10" s="3">
        <f t="shared" si="10"/>
        <v>0.71956660293180374</v>
      </c>
      <c r="AV10" s="35">
        <v>1402</v>
      </c>
      <c r="AW10">
        <v>1723</v>
      </c>
      <c r="AX10" s="3">
        <f t="shared" si="11"/>
        <v>0.81369704004643062</v>
      </c>
    </row>
    <row r="11" spans="2:50" x14ac:dyDescent="0.3">
      <c r="C11" t="s">
        <v>7</v>
      </c>
      <c r="D11">
        <v>5565</v>
      </c>
      <c r="E11">
        <v>4031</v>
      </c>
      <c r="F11" s="24">
        <f t="shared" si="0"/>
        <v>0.72434860736747531</v>
      </c>
      <c r="G11">
        <v>5709</v>
      </c>
      <c r="H11">
        <v>4495</v>
      </c>
      <c r="I11" s="24">
        <f t="shared" si="1"/>
        <v>0.78735330180416885</v>
      </c>
      <c r="J11" s="29">
        <v>5715</v>
      </c>
      <c r="K11">
        <v>3985</v>
      </c>
      <c r="L11" s="24">
        <f t="shared" si="2"/>
        <v>0.69728783902012248</v>
      </c>
      <c r="O11" s="24"/>
      <c r="Z11" s="38"/>
      <c r="AA11" s="17"/>
      <c r="AB11" s="17" t="s">
        <v>7</v>
      </c>
      <c r="AC11" s="32">
        <v>1632</v>
      </c>
      <c r="AD11" s="17">
        <v>1118</v>
      </c>
      <c r="AE11" s="3">
        <f t="shared" si="6"/>
        <v>0.68504901960784315</v>
      </c>
      <c r="AF11" s="17">
        <v>1722</v>
      </c>
      <c r="AG11" s="32">
        <v>1272</v>
      </c>
      <c r="AH11" s="3">
        <f t="shared" si="7"/>
        <v>0.73867595818815335</v>
      </c>
      <c r="AI11" s="32">
        <v>1682</v>
      </c>
      <c r="AJ11" s="17">
        <v>1027</v>
      </c>
      <c r="AK11" s="3">
        <f t="shared" si="8"/>
        <v>0.61058263971462545</v>
      </c>
      <c r="AO11" t="s">
        <v>7</v>
      </c>
      <c r="AP11">
        <v>1302</v>
      </c>
      <c r="AQ11">
        <v>2008</v>
      </c>
      <c r="AR11" s="3">
        <f t="shared" si="12"/>
        <v>0.64840637450199201</v>
      </c>
      <c r="AS11" s="35">
        <v>1206</v>
      </c>
      <c r="AT11">
        <v>1696</v>
      </c>
      <c r="AU11" s="3">
        <f t="shared" si="10"/>
        <v>0.71108490566037741</v>
      </c>
      <c r="AV11" s="35">
        <v>1425</v>
      </c>
      <c r="AW11">
        <v>1890</v>
      </c>
      <c r="AX11" s="3">
        <f t="shared" si="11"/>
        <v>0.75396825396825395</v>
      </c>
    </row>
    <row r="12" spans="2:50" x14ac:dyDescent="0.3">
      <c r="B12" s="4" t="s">
        <v>5</v>
      </c>
      <c r="C12" t="s">
        <v>6</v>
      </c>
      <c r="D12">
        <v>1011</v>
      </c>
      <c r="E12">
        <v>802</v>
      </c>
      <c r="F12" s="24">
        <f t="shared" si="0"/>
        <v>0.79327398615232447</v>
      </c>
      <c r="G12">
        <v>1066</v>
      </c>
      <c r="H12">
        <v>824</v>
      </c>
      <c r="I12" s="24">
        <f t="shared" si="1"/>
        <v>0.77298311444652912</v>
      </c>
      <c r="J12" s="29">
        <v>1049</v>
      </c>
      <c r="K12">
        <v>737</v>
      </c>
      <c r="L12" s="24">
        <f t="shared" si="2"/>
        <v>0.70257387988560538</v>
      </c>
      <c r="O12" s="24"/>
      <c r="Z12" s="38"/>
      <c r="AA12" s="17" t="s">
        <v>5</v>
      </c>
      <c r="AB12" s="17" t="s">
        <v>6</v>
      </c>
      <c r="AC12" s="32">
        <v>375</v>
      </c>
      <c r="AD12" s="17">
        <v>318</v>
      </c>
      <c r="AE12" s="3">
        <f t="shared" si="6"/>
        <v>0.84799999999999998</v>
      </c>
      <c r="AF12" s="17">
        <v>377</v>
      </c>
      <c r="AG12" s="32">
        <v>275</v>
      </c>
      <c r="AH12" s="3">
        <f t="shared" si="7"/>
        <v>0.72944297082228116</v>
      </c>
      <c r="AI12" s="32">
        <v>382</v>
      </c>
      <c r="AJ12" s="17">
        <v>297</v>
      </c>
      <c r="AK12" s="3">
        <f t="shared" si="8"/>
        <v>0.77748691099476441</v>
      </c>
      <c r="AM12" t="s">
        <v>2</v>
      </c>
      <c r="AN12" t="s">
        <v>32</v>
      </c>
      <c r="AO12" t="s">
        <v>6</v>
      </c>
      <c r="AP12">
        <v>1500</v>
      </c>
      <c r="AQ12">
        <v>1888</v>
      </c>
      <c r="AR12" s="3">
        <f t="shared" si="12"/>
        <v>0.79449152542372881</v>
      </c>
      <c r="AS12" s="35">
        <v>1546</v>
      </c>
      <c r="AT12">
        <v>1950</v>
      </c>
      <c r="AU12" s="3">
        <f t="shared" si="10"/>
        <v>0.7928205128205128</v>
      </c>
      <c r="AV12" s="35">
        <v>1326</v>
      </c>
      <c r="AW12">
        <v>1996</v>
      </c>
      <c r="AX12" s="3">
        <f t="shared" si="11"/>
        <v>0.66432865731462931</v>
      </c>
    </row>
    <row r="13" spans="2:50" x14ac:dyDescent="0.3">
      <c r="C13" t="s">
        <v>7</v>
      </c>
      <c r="D13">
        <v>1008</v>
      </c>
      <c r="E13">
        <v>729</v>
      </c>
      <c r="F13" s="24">
        <f t="shared" si="0"/>
        <v>0.7232142857142857</v>
      </c>
      <c r="G13">
        <v>1004</v>
      </c>
      <c r="H13">
        <v>781</v>
      </c>
      <c r="I13" s="24">
        <f t="shared" si="1"/>
        <v>0.77788844621513942</v>
      </c>
      <c r="J13" s="29">
        <v>998</v>
      </c>
      <c r="K13">
        <v>653</v>
      </c>
      <c r="L13" s="24">
        <f t="shared" si="2"/>
        <v>0.65430861723446898</v>
      </c>
      <c r="O13" s="24"/>
      <c r="Z13" s="38"/>
      <c r="AA13" s="17"/>
      <c r="AB13" s="17" t="s">
        <v>7</v>
      </c>
      <c r="AC13" s="32">
        <v>377</v>
      </c>
      <c r="AD13" s="17">
        <v>287</v>
      </c>
      <c r="AE13" s="3">
        <f t="shared" si="6"/>
        <v>0.76127320954907163</v>
      </c>
      <c r="AF13" s="17">
        <v>344</v>
      </c>
      <c r="AG13" s="32">
        <v>259</v>
      </c>
      <c r="AH13" s="3">
        <f t="shared" si="7"/>
        <v>0.75290697674418605</v>
      </c>
      <c r="AI13" s="32">
        <v>363</v>
      </c>
      <c r="AJ13" s="17">
        <v>269</v>
      </c>
      <c r="AK13" s="3">
        <f t="shared" si="8"/>
        <v>0.74104683195592291</v>
      </c>
      <c r="AO13" t="s">
        <v>7</v>
      </c>
      <c r="AP13">
        <v>1608</v>
      </c>
      <c r="AQ13">
        <v>2122</v>
      </c>
      <c r="AR13" s="3">
        <f t="shared" si="12"/>
        <v>0.7577756833176249</v>
      </c>
      <c r="AS13" s="35">
        <v>1709</v>
      </c>
      <c r="AT13">
        <v>2265</v>
      </c>
      <c r="AU13" s="3">
        <f t="shared" si="10"/>
        <v>0.75452538631346577</v>
      </c>
      <c r="AV13" s="35">
        <v>1466</v>
      </c>
      <c r="AW13">
        <v>2225</v>
      </c>
      <c r="AX13" s="3">
        <f t="shared" si="11"/>
        <v>0.65887640449438201</v>
      </c>
    </row>
    <row r="14" spans="2:50" ht="28.8" customHeight="1" x14ac:dyDescent="0.3">
      <c r="B14" s="4" t="s">
        <v>19</v>
      </c>
      <c r="C14" t="s">
        <v>6</v>
      </c>
      <c r="D14">
        <f>SUM(D2,D4,D6,D8,D10,D12)</f>
        <v>24403</v>
      </c>
      <c r="E14">
        <f>SUM(E2,E4,E6,E8,E10,E12)</f>
        <v>19340</v>
      </c>
      <c r="F14" s="30">
        <f t="shared" si="0"/>
        <v>0.79252550915871001</v>
      </c>
      <c r="G14">
        <f>SUM(G2,G4,G6,G8,G10,G12)</f>
        <v>25527</v>
      </c>
      <c r="H14">
        <f>SUM(H2,H4,H6,H8,H10,H12)</f>
        <v>21156</v>
      </c>
      <c r="I14" s="24">
        <f t="shared" si="1"/>
        <v>0.82876953813609122</v>
      </c>
      <c r="J14">
        <f>SUM(J2,J4,J6,J8,J10,J12)</f>
        <v>26783</v>
      </c>
      <c r="K14">
        <f>SUM(K2,K4,K6,K8,K10,K12)</f>
        <v>21116</v>
      </c>
      <c r="L14" s="30">
        <f t="shared" si="2"/>
        <v>0.78841055893663892</v>
      </c>
      <c r="Z14" s="38" t="s">
        <v>11</v>
      </c>
      <c r="AA14" s="17" t="s">
        <v>0</v>
      </c>
      <c r="AB14" s="17" t="s">
        <v>6</v>
      </c>
      <c r="AC14" s="17"/>
      <c r="AD14" s="17"/>
      <c r="AE14" s="17"/>
      <c r="AF14" s="17">
        <v>23</v>
      </c>
      <c r="AG14" s="32">
        <v>23</v>
      </c>
      <c r="AH14" s="3">
        <f t="shared" si="7"/>
        <v>1</v>
      </c>
      <c r="AI14" s="32">
        <v>18</v>
      </c>
      <c r="AJ14" s="17">
        <v>1</v>
      </c>
      <c r="AK14" s="3">
        <f t="shared" si="8"/>
        <v>5.5555555555555552E-2</v>
      </c>
      <c r="AN14" t="s">
        <v>31</v>
      </c>
      <c r="AO14" t="s">
        <v>6</v>
      </c>
      <c r="AP14">
        <v>1</v>
      </c>
      <c r="AQ14">
        <v>21</v>
      </c>
      <c r="AR14" s="3">
        <f t="shared" si="12"/>
        <v>4.7619047619047616E-2</v>
      </c>
      <c r="AS14" s="35">
        <v>23</v>
      </c>
      <c r="AT14">
        <v>32</v>
      </c>
      <c r="AU14" s="3">
        <f t="shared" si="10"/>
        <v>0.71875</v>
      </c>
      <c r="AV14" s="35">
        <v>22</v>
      </c>
      <c r="AW14">
        <v>49</v>
      </c>
      <c r="AX14" s="3">
        <f t="shared" si="11"/>
        <v>0.44897959183673469</v>
      </c>
    </row>
    <row r="15" spans="2:50" x14ac:dyDescent="0.3">
      <c r="C15" t="s">
        <v>7</v>
      </c>
      <c r="D15">
        <f>SUM(D3,D5,D7,D9,D11,D13)</f>
        <v>27667</v>
      </c>
      <c r="E15">
        <f>SUM(E3,E5,E7,E9,E11,E13)</f>
        <v>20963</v>
      </c>
      <c r="F15" s="24">
        <f t="shared" si="0"/>
        <v>0.75768966638956159</v>
      </c>
      <c r="G15">
        <f>SUM(G3,G5,G7,G9,G11,G13)</f>
        <v>28574</v>
      </c>
      <c r="H15">
        <f>SUM(H3,H5,H7,H9,H11,H13)</f>
        <v>22936</v>
      </c>
      <c r="I15" s="24">
        <f t="shared" si="1"/>
        <v>0.80268775810177084</v>
      </c>
      <c r="J15">
        <f>SUM(J3,J5,J7,J9,J11,J13)</f>
        <v>29485</v>
      </c>
      <c r="K15">
        <f>SUM(K3,K5,K7,K9,K11,K13)</f>
        <v>22117</v>
      </c>
      <c r="L15" s="24">
        <f t="shared" si="2"/>
        <v>0.75011022553840934</v>
      </c>
      <c r="Z15" s="38"/>
      <c r="AA15" s="17"/>
      <c r="AB15" s="17" t="s">
        <v>7</v>
      </c>
      <c r="AC15" s="17"/>
      <c r="AD15" s="17"/>
      <c r="AE15" s="17"/>
      <c r="AF15" s="17">
        <v>33</v>
      </c>
      <c r="AG15" s="32">
        <v>33</v>
      </c>
      <c r="AH15" s="3">
        <f t="shared" si="7"/>
        <v>1</v>
      </c>
      <c r="AI15" s="32">
        <v>27</v>
      </c>
      <c r="AJ15" s="17">
        <v>1</v>
      </c>
      <c r="AK15" s="3">
        <f t="shared" si="8"/>
        <v>3.7037037037037035E-2</v>
      </c>
      <c r="AO15" t="s">
        <v>7</v>
      </c>
      <c r="AP15">
        <v>0</v>
      </c>
      <c r="AQ15">
        <v>35</v>
      </c>
      <c r="AR15" s="3">
        <f t="shared" si="12"/>
        <v>0</v>
      </c>
      <c r="AS15" s="35">
        <v>40</v>
      </c>
      <c r="AT15">
        <v>54</v>
      </c>
      <c r="AU15" s="3">
        <f t="shared" si="10"/>
        <v>0.7407407407407407</v>
      </c>
      <c r="AV15" s="35">
        <v>43</v>
      </c>
      <c r="AW15">
        <v>68</v>
      </c>
      <c r="AX15" s="3">
        <f t="shared" si="11"/>
        <v>0.63235294117647056</v>
      </c>
    </row>
    <row r="16" spans="2:50" x14ac:dyDescent="0.3">
      <c r="Z16" s="38"/>
      <c r="AA16" s="17" t="s">
        <v>2</v>
      </c>
      <c r="AB16" s="17" t="s">
        <v>6</v>
      </c>
      <c r="AC16" s="32">
        <v>21</v>
      </c>
      <c r="AD16" s="17">
        <v>1</v>
      </c>
      <c r="AE16" s="3">
        <f t="shared" ref="AE16:AE31" si="13">AD16/AC16</f>
        <v>4.7619047619047616E-2</v>
      </c>
      <c r="AF16" s="17">
        <v>32</v>
      </c>
      <c r="AG16" s="32">
        <v>23</v>
      </c>
      <c r="AH16" s="3">
        <f t="shared" si="7"/>
        <v>0.71875</v>
      </c>
      <c r="AI16" s="32">
        <v>49</v>
      </c>
      <c r="AJ16" s="17">
        <v>22</v>
      </c>
      <c r="AK16" s="3">
        <f t="shared" si="8"/>
        <v>0.44897959183673469</v>
      </c>
      <c r="AN16" t="s">
        <v>33</v>
      </c>
      <c r="AO16" t="s">
        <v>6</v>
      </c>
      <c r="AP16">
        <v>2810</v>
      </c>
      <c r="AQ16">
        <v>3282</v>
      </c>
      <c r="AR16" s="3">
        <f t="shared" si="12"/>
        <v>0.85618525289457648</v>
      </c>
      <c r="AS16" s="35">
        <v>3272</v>
      </c>
      <c r="AT16">
        <v>3757</v>
      </c>
      <c r="AU16" s="3">
        <f t="shared" si="10"/>
        <v>0.87090763907372903</v>
      </c>
      <c r="AV16" s="35">
        <v>3150</v>
      </c>
      <c r="AW16">
        <v>3785</v>
      </c>
      <c r="AX16" s="3">
        <f t="shared" si="11"/>
        <v>0.83223249669749011</v>
      </c>
    </row>
    <row r="17" spans="26:50" x14ac:dyDescent="0.3">
      <c r="Z17" s="38"/>
      <c r="AA17" s="17"/>
      <c r="AB17" s="17" t="s">
        <v>7</v>
      </c>
      <c r="AC17" s="32">
        <v>35</v>
      </c>
      <c r="AD17" s="17">
        <v>0</v>
      </c>
      <c r="AE17" s="3">
        <f t="shared" si="13"/>
        <v>0</v>
      </c>
      <c r="AF17" s="17">
        <v>54</v>
      </c>
      <c r="AG17" s="32">
        <v>40</v>
      </c>
      <c r="AH17" s="3">
        <f t="shared" si="7"/>
        <v>0.7407407407407407</v>
      </c>
      <c r="AI17" s="32">
        <v>68</v>
      </c>
      <c r="AJ17" s="17">
        <v>43</v>
      </c>
      <c r="AK17" s="3">
        <f t="shared" si="8"/>
        <v>0.63235294117647056</v>
      </c>
      <c r="AO17" t="s">
        <v>7</v>
      </c>
      <c r="AP17">
        <v>3010</v>
      </c>
      <c r="AQ17">
        <v>3658</v>
      </c>
      <c r="AR17" s="3">
        <f t="shared" si="12"/>
        <v>0.82285401858939311</v>
      </c>
      <c r="AS17" s="35">
        <v>3476</v>
      </c>
      <c r="AT17">
        <v>4094</v>
      </c>
      <c r="AU17" s="3">
        <f t="shared" si="10"/>
        <v>0.84904738641915001</v>
      </c>
      <c r="AV17" s="35">
        <v>3243</v>
      </c>
      <c r="AW17">
        <v>4053</v>
      </c>
      <c r="AX17" s="3">
        <f t="shared" si="11"/>
        <v>0.80014803849000737</v>
      </c>
    </row>
    <row r="18" spans="26:50" x14ac:dyDescent="0.3">
      <c r="Z18" s="38"/>
      <c r="AA18" s="17" t="s">
        <v>3</v>
      </c>
      <c r="AB18" s="17" t="s">
        <v>6</v>
      </c>
      <c r="AC18" s="32">
        <v>62</v>
      </c>
      <c r="AD18" s="17">
        <v>62</v>
      </c>
      <c r="AE18" s="3">
        <f t="shared" si="13"/>
        <v>1</v>
      </c>
      <c r="AF18" s="17">
        <v>88</v>
      </c>
      <c r="AG18" s="32">
        <v>71</v>
      </c>
      <c r="AH18" s="3">
        <f t="shared" si="7"/>
        <v>0.80681818181818177</v>
      </c>
      <c r="AI18" s="32">
        <v>94</v>
      </c>
      <c r="AJ18" s="17">
        <v>82</v>
      </c>
      <c r="AK18" s="3">
        <f t="shared" si="8"/>
        <v>0.87234042553191493</v>
      </c>
      <c r="AN18" t="s">
        <v>10</v>
      </c>
      <c r="AO18" t="s">
        <v>6</v>
      </c>
      <c r="AV18" s="35">
        <v>25</v>
      </c>
      <c r="AW18">
        <v>54</v>
      </c>
      <c r="AX18" s="3">
        <f t="shared" si="11"/>
        <v>0.46296296296296297</v>
      </c>
    </row>
    <row r="19" spans="26:50" x14ac:dyDescent="0.3">
      <c r="Z19" s="38"/>
      <c r="AA19" s="17"/>
      <c r="AB19" s="17" t="s">
        <v>7</v>
      </c>
      <c r="AC19" s="32">
        <v>50</v>
      </c>
      <c r="AD19" s="17">
        <v>50</v>
      </c>
      <c r="AE19" s="3">
        <f t="shared" si="13"/>
        <v>1</v>
      </c>
      <c r="AF19" s="17">
        <v>88</v>
      </c>
      <c r="AG19" s="32">
        <v>70</v>
      </c>
      <c r="AH19" s="3">
        <f t="shared" si="7"/>
        <v>0.79545454545454541</v>
      </c>
      <c r="AI19" s="32">
        <v>97</v>
      </c>
      <c r="AJ19" s="17">
        <v>81</v>
      </c>
      <c r="AK19" s="3">
        <f t="shared" si="8"/>
        <v>0.83505154639175261</v>
      </c>
      <c r="AO19" t="s">
        <v>7</v>
      </c>
      <c r="AP19">
        <v>1</v>
      </c>
      <c r="AQ19">
        <v>1</v>
      </c>
      <c r="AR19" s="3">
        <f t="shared" ref="AR19:AR37" si="14">AP19/AQ19</f>
        <v>1</v>
      </c>
      <c r="AV19" s="35">
        <v>17</v>
      </c>
      <c r="AW19">
        <v>44</v>
      </c>
      <c r="AX19" s="3">
        <f t="shared" si="11"/>
        <v>0.38636363636363635</v>
      </c>
    </row>
    <row r="20" spans="26:50" x14ac:dyDescent="0.3">
      <c r="Z20" s="38" t="s">
        <v>8</v>
      </c>
      <c r="AA20" s="17" t="s">
        <v>0</v>
      </c>
      <c r="AB20" s="17" t="s">
        <v>6</v>
      </c>
      <c r="AC20" s="32">
        <v>2617</v>
      </c>
      <c r="AD20" s="17">
        <v>2185</v>
      </c>
      <c r="AE20" s="3">
        <f t="shared" si="13"/>
        <v>0.83492548719908288</v>
      </c>
      <c r="AF20" s="17">
        <v>2677</v>
      </c>
      <c r="AG20" s="32">
        <v>2376</v>
      </c>
      <c r="AH20" s="3">
        <f t="shared" si="7"/>
        <v>0.88756070227867012</v>
      </c>
      <c r="AI20" s="32">
        <v>2708</v>
      </c>
      <c r="AJ20" s="17">
        <v>2399</v>
      </c>
      <c r="AK20" s="3">
        <f t="shared" si="8"/>
        <v>0.88589364844903984</v>
      </c>
      <c r="AM20" t="s">
        <v>3</v>
      </c>
      <c r="AN20" t="s">
        <v>32</v>
      </c>
      <c r="AO20" t="s">
        <v>6</v>
      </c>
      <c r="AP20">
        <v>1333</v>
      </c>
      <c r="AQ20">
        <v>1592</v>
      </c>
      <c r="AR20" s="3">
        <f t="shared" si="14"/>
        <v>0.83731155778894473</v>
      </c>
      <c r="AS20" s="35">
        <v>1524</v>
      </c>
      <c r="AT20">
        <v>1718</v>
      </c>
      <c r="AU20" s="3">
        <f t="shared" ref="AU20:AU37" si="15">AS20/AT20</f>
        <v>0.88707799767171125</v>
      </c>
      <c r="AV20" s="35">
        <v>1434</v>
      </c>
      <c r="AW20">
        <v>1796</v>
      </c>
      <c r="AX20" s="3">
        <f t="shared" si="11"/>
        <v>0.7984409799554566</v>
      </c>
    </row>
    <row r="21" spans="26:50" x14ac:dyDescent="0.3">
      <c r="Z21" s="38"/>
      <c r="AA21" s="17"/>
      <c r="AB21" s="17" t="s">
        <v>7</v>
      </c>
      <c r="AC21" s="32">
        <v>2909</v>
      </c>
      <c r="AD21" s="17">
        <v>2372</v>
      </c>
      <c r="AE21" s="3">
        <f t="shared" si="13"/>
        <v>0.8154004812650395</v>
      </c>
      <c r="AF21" s="17">
        <v>2996</v>
      </c>
      <c r="AG21" s="32">
        <v>2561</v>
      </c>
      <c r="AH21" s="3">
        <f t="shared" si="7"/>
        <v>0.85480640854472634</v>
      </c>
      <c r="AI21" s="32">
        <v>2992</v>
      </c>
      <c r="AJ21" s="17">
        <v>2538</v>
      </c>
      <c r="AK21" s="3">
        <f t="shared" si="8"/>
        <v>0.8482620320855615</v>
      </c>
      <c r="AO21" t="s">
        <v>7</v>
      </c>
      <c r="AP21">
        <v>1353</v>
      </c>
      <c r="AQ21">
        <v>1690</v>
      </c>
      <c r="AR21" s="3">
        <f t="shared" si="14"/>
        <v>0.80059171597633139</v>
      </c>
      <c r="AS21" s="35">
        <v>1573</v>
      </c>
      <c r="AT21">
        <v>1802</v>
      </c>
      <c r="AU21" s="3">
        <f t="shared" si="15"/>
        <v>0.87291897891231962</v>
      </c>
      <c r="AV21" s="35">
        <v>1459</v>
      </c>
      <c r="AW21">
        <v>1916</v>
      </c>
      <c r="AX21" s="3">
        <f t="shared" si="11"/>
        <v>0.76148225469728603</v>
      </c>
    </row>
    <row r="22" spans="26:50" x14ac:dyDescent="0.3">
      <c r="Z22" s="38"/>
      <c r="AA22" s="17" t="s">
        <v>1</v>
      </c>
      <c r="AB22" s="17" t="s">
        <v>6</v>
      </c>
      <c r="AC22" s="32">
        <v>1817</v>
      </c>
      <c r="AD22" s="17">
        <v>1257</v>
      </c>
      <c r="AE22" s="3">
        <f t="shared" si="13"/>
        <v>0.69179966978536045</v>
      </c>
      <c r="AF22" s="17">
        <v>1569</v>
      </c>
      <c r="AG22" s="32">
        <v>1129</v>
      </c>
      <c r="AH22" s="3">
        <f t="shared" si="7"/>
        <v>0.71956660293180374</v>
      </c>
      <c r="AI22" s="32">
        <v>1723</v>
      </c>
      <c r="AJ22" s="17">
        <v>1402</v>
      </c>
      <c r="AK22" s="3">
        <f t="shared" si="8"/>
        <v>0.81369704004643062</v>
      </c>
      <c r="AN22" t="s">
        <v>31</v>
      </c>
      <c r="AO22" t="s">
        <v>6</v>
      </c>
      <c r="AP22">
        <v>62</v>
      </c>
      <c r="AQ22">
        <v>62</v>
      </c>
      <c r="AR22" s="3">
        <f t="shared" si="14"/>
        <v>1</v>
      </c>
      <c r="AS22" s="35">
        <v>71</v>
      </c>
      <c r="AT22">
        <v>88</v>
      </c>
      <c r="AU22" s="3">
        <f t="shared" si="15"/>
        <v>0.80681818181818177</v>
      </c>
      <c r="AV22" s="35">
        <v>82</v>
      </c>
      <c r="AW22">
        <v>94</v>
      </c>
      <c r="AX22" s="3">
        <f t="shared" si="11"/>
        <v>0.87234042553191493</v>
      </c>
    </row>
    <row r="23" spans="26:50" x14ac:dyDescent="0.3">
      <c r="Z23" s="38"/>
      <c r="AA23" s="17"/>
      <c r="AB23" s="17" t="s">
        <v>7</v>
      </c>
      <c r="AC23" s="32">
        <v>2008</v>
      </c>
      <c r="AD23" s="17">
        <v>1302</v>
      </c>
      <c r="AE23" s="3">
        <f t="shared" si="13"/>
        <v>0.64840637450199201</v>
      </c>
      <c r="AF23" s="17">
        <v>1696</v>
      </c>
      <c r="AG23" s="32">
        <v>1206</v>
      </c>
      <c r="AH23" s="3">
        <f t="shared" si="7"/>
        <v>0.71108490566037741</v>
      </c>
      <c r="AI23" s="32">
        <v>1890</v>
      </c>
      <c r="AJ23" s="17">
        <v>1425</v>
      </c>
      <c r="AK23" s="3">
        <f t="shared" si="8"/>
        <v>0.75396825396825395</v>
      </c>
      <c r="AO23" t="s">
        <v>7</v>
      </c>
      <c r="AP23">
        <v>50</v>
      </c>
      <c r="AQ23">
        <v>50</v>
      </c>
      <c r="AR23" s="3">
        <f t="shared" si="14"/>
        <v>1</v>
      </c>
      <c r="AS23" s="35">
        <v>70</v>
      </c>
      <c r="AT23">
        <v>88</v>
      </c>
      <c r="AU23" s="3">
        <f t="shared" si="15"/>
        <v>0.79545454545454541</v>
      </c>
      <c r="AV23" s="35">
        <v>81</v>
      </c>
      <c r="AW23">
        <v>97</v>
      </c>
      <c r="AX23" s="3">
        <f t="shared" si="11"/>
        <v>0.83505154639175261</v>
      </c>
    </row>
    <row r="24" spans="26:50" x14ac:dyDescent="0.3">
      <c r="Z24" s="38"/>
      <c r="AA24" s="17" t="s">
        <v>2</v>
      </c>
      <c r="AB24" s="17" t="s">
        <v>6</v>
      </c>
      <c r="AC24" s="32">
        <v>3282</v>
      </c>
      <c r="AD24" s="17">
        <v>2810</v>
      </c>
      <c r="AE24" s="3">
        <f t="shared" si="13"/>
        <v>0.85618525289457648</v>
      </c>
      <c r="AF24" s="17">
        <v>3757</v>
      </c>
      <c r="AG24" s="32">
        <v>3272</v>
      </c>
      <c r="AH24" s="3">
        <f t="shared" si="7"/>
        <v>0.87090763907372903</v>
      </c>
      <c r="AI24" s="32">
        <v>3785</v>
      </c>
      <c r="AJ24" s="17">
        <v>3150</v>
      </c>
      <c r="AK24" s="3">
        <f t="shared" si="8"/>
        <v>0.83223249669749011</v>
      </c>
      <c r="AN24" t="s">
        <v>33</v>
      </c>
      <c r="AO24" t="s">
        <v>6</v>
      </c>
      <c r="AP24">
        <v>3768</v>
      </c>
      <c r="AQ24">
        <v>4503</v>
      </c>
      <c r="AR24" s="3">
        <f t="shared" si="14"/>
        <v>0.83677548301132576</v>
      </c>
      <c r="AS24" s="35">
        <v>4081</v>
      </c>
      <c r="AT24">
        <v>4669</v>
      </c>
      <c r="AU24" s="3">
        <f t="shared" si="15"/>
        <v>0.87406296851574217</v>
      </c>
      <c r="AV24" s="35">
        <v>4083</v>
      </c>
      <c r="AW24">
        <v>4826</v>
      </c>
      <c r="AX24" s="3">
        <f t="shared" si="11"/>
        <v>0.84604227103191043</v>
      </c>
    </row>
    <row r="25" spans="26:50" x14ac:dyDescent="0.3">
      <c r="Z25" s="38"/>
      <c r="AA25" s="17"/>
      <c r="AB25" s="17" t="s">
        <v>7</v>
      </c>
      <c r="AC25" s="32">
        <v>3658</v>
      </c>
      <c r="AD25" s="17">
        <v>3010</v>
      </c>
      <c r="AE25" s="3">
        <f t="shared" si="13"/>
        <v>0.82285401858939311</v>
      </c>
      <c r="AF25" s="17">
        <v>4094</v>
      </c>
      <c r="AG25" s="32">
        <v>3476</v>
      </c>
      <c r="AH25" s="3">
        <f t="shared" si="7"/>
        <v>0.84904738641915001</v>
      </c>
      <c r="AI25" s="32">
        <v>4053</v>
      </c>
      <c r="AJ25" s="17">
        <v>3243</v>
      </c>
      <c r="AK25" s="3">
        <f t="shared" si="8"/>
        <v>0.80014803849000737</v>
      </c>
      <c r="AO25" t="s">
        <v>7</v>
      </c>
      <c r="AP25">
        <v>4096</v>
      </c>
      <c r="AQ25">
        <v>5134</v>
      </c>
      <c r="AR25" s="3">
        <f t="shared" si="14"/>
        <v>0.79781846513439814</v>
      </c>
      <c r="AS25" s="35">
        <v>4496</v>
      </c>
      <c r="AT25">
        <v>5310</v>
      </c>
      <c r="AU25" s="3">
        <f t="shared" si="15"/>
        <v>0.84670433145009416</v>
      </c>
      <c r="AV25" s="35">
        <v>4289</v>
      </c>
      <c r="AW25">
        <v>5336</v>
      </c>
      <c r="AX25" s="3">
        <f t="shared" si="11"/>
        <v>0.8037856071964018</v>
      </c>
    </row>
    <row r="26" spans="26:50" x14ac:dyDescent="0.3">
      <c r="Z26" s="38"/>
      <c r="AA26" s="17" t="s">
        <v>3</v>
      </c>
      <c r="AB26" s="17" t="s">
        <v>6</v>
      </c>
      <c r="AC26" s="32">
        <v>4503</v>
      </c>
      <c r="AD26" s="17">
        <v>3768</v>
      </c>
      <c r="AE26" s="3">
        <f t="shared" si="13"/>
        <v>0.83677548301132576</v>
      </c>
      <c r="AF26" s="17">
        <v>4669</v>
      </c>
      <c r="AG26" s="32">
        <v>4081</v>
      </c>
      <c r="AH26" s="3">
        <f t="shared" si="7"/>
        <v>0.87406296851574217</v>
      </c>
      <c r="AI26" s="32">
        <v>4826</v>
      </c>
      <c r="AJ26" s="17">
        <v>4083</v>
      </c>
      <c r="AK26" s="3">
        <f t="shared" si="8"/>
        <v>0.84604227103191043</v>
      </c>
      <c r="AN26" t="s">
        <v>10</v>
      </c>
      <c r="AO26" t="s">
        <v>6</v>
      </c>
      <c r="AP26">
        <v>339</v>
      </c>
      <c r="AQ26">
        <v>404</v>
      </c>
      <c r="AR26" s="3">
        <f t="shared" si="14"/>
        <v>0.83910891089108908</v>
      </c>
      <c r="AS26" s="35">
        <v>502</v>
      </c>
      <c r="AT26">
        <v>626</v>
      </c>
      <c r="AU26" s="3">
        <f t="shared" si="15"/>
        <v>0.80191693290734822</v>
      </c>
      <c r="AV26" s="35">
        <v>946</v>
      </c>
      <c r="AW26">
        <v>1094</v>
      </c>
      <c r="AX26" s="3">
        <f t="shared" si="11"/>
        <v>0.86471663619744055</v>
      </c>
    </row>
    <row r="27" spans="26:50" x14ac:dyDescent="0.3">
      <c r="Z27" s="38"/>
      <c r="AA27" s="17"/>
      <c r="AB27" s="17" t="s">
        <v>7</v>
      </c>
      <c r="AC27" s="32">
        <v>5134</v>
      </c>
      <c r="AD27" s="17">
        <v>4096</v>
      </c>
      <c r="AE27" s="3">
        <f t="shared" si="13"/>
        <v>0.79781846513439814</v>
      </c>
      <c r="AF27" s="17">
        <v>5310</v>
      </c>
      <c r="AG27" s="32">
        <v>4496</v>
      </c>
      <c r="AH27" s="3">
        <f t="shared" si="7"/>
        <v>0.84670433145009416</v>
      </c>
      <c r="AI27" s="32">
        <v>5336</v>
      </c>
      <c r="AJ27" s="17">
        <v>4289</v>
      </c>
      <c r="AK27" s="3">
        <f t="shared" si="8"/>
        <v>0.8037856071964018</v>
      </c>
      <c r="AO27" t="s">
        <v>7</v>
      </c>
      <c r="AP27">
        <v>355</v>
      </c>
      <c r="AQ27">
        <v>436</v>
      </c>
      <c r="AR27" s="3">
        <f t="shared" si="14"/>
        <v>0.81422018348623848</v>
      </c>
      <c r="AS27" s="35">
        <v>534</v>
      </c>
      <c r="AT27">
        <v>678</v>
      </c>
      <c r="AU27" s="3">
        <f t="shared" si="15"/>
        <v>0.78761061946902655</v>
      </c>
      <c r="AV27" s="35">
        <v>1024</v>
      </c>
      <c r="AW27">
        <v>1217</v>
      </c>
      <c r="AX27" s="3">
        <f t="shared" si="11"/>
        <v>0.84141331142152831</v>
      </c>
    </row>
    <row r="28" spans="26:50" x14ac:dyDescent="0.3">
      <c r="Z28" s="38"/>
      <c r="AA28" s="17" t="s">
        <v>4</v>
      </c>
      <c r="AB28" s="17" t="s">
        <v>6</v>
      </c>
      <c r="AC28" s="32">
        <v>3006</v>
      </c>
      <c r="AD28" s="17">
        <v>2304</v>
      </c>
      <c r="AE28" s="3">
        <f t="shared" si="13"/>
        <v>0.76646706586826352</v>
      </c>
      <c r="AF28" s="17">
        <v>3205</v>
      </c>
      <c r="AG28" s="32">
        <v>2637</v>
      </c>
      <c r="AH28" s="3">
        <f t="shared" si="7"/>
        <v>0.82277691107644302</v>
      </c>
      <c r="AI28" s="32">
        <v>3326</v>
      </c>
      <c r="AJ28" s="17">
        <v>2573</v>
      </c>
      <c r="AK28" s="3">
        <f t="shared" si="8"/>
        <v>0.77360192423331331</v>
      </c>
      <c r="AM28" t="s">
        <v>4</v>
      </c>
      <c r="AN28" t="s">
        <v>32</v>
      </c>
      <c r="AO28" t="s">
        <v>6</v>
      </c>
      <c r="AP28">
        <v>995</v>
      </c>
      <c r="AQ28">
        <v>1425</v>
      </c>
      <c r="AR28" s="3">
        <f t="shared" si="14"/>
        <v>0.69824561403508767</v>
      </c>
      <c r="AS28" s="35">
        <v>1185</v>
      </c>
      <c r="AT28">
        <v>1559</v>
      </c>
      <c r="AU28" s="3">
        <f t="shared" si="15"/>
        <v>0.76010262989095578</v>
      </c>
      <c r="AV28" s="35">
        <v>1048</v>
      </c>
      <c r="AW28">
        <v>1583</v>
      </c>
      <c r="AX28" s="3">
        <f t="shared" si="11"/>
        <v>0.66203411244472521</v>
      </c>
    </row>
    <row r="29" spans="26:50" x14ac:dyDescent="0.3">
      <c r="Z29" s="38"/>
      <c r="AA29" s="17"/>
      <c r="AB29" s="17" t="s">
        <v>7</v>
      </c>
      <c r="AC29" s="32">
        <v>3835</v>
      </c>
      <c r="AD29" s="17">
        <v>2874</v>
      </c>
      <c r="AE29" s="3">
        <f t="shared" si="13"/>
        <v>0.74941329856584094</v>
      </c>
      <c r="AF29" s="17">
        <v>3960</v>
      </c>
      <c r="AG29" s="32">
        <v>3199</v>
      </c>
      <c r="AH29" s="3">
        <f t="shared" si="7"/>
        <v>0.80782828282828278</v>
      </c>
      <c r="AI29" s="32">
        <v>4000</v>
      </c>
      <c r="AJ29" s="17">
        <v>2930</v>
      </c>
      <c r="AK29" s="3">
        <f t="shared" si="8"/>
        <v>0.73250000000000004</v>
      </c>
      <c r="AO29" t="s">
        <v>7</v>
      </c>
      <c r="AP29">
        <v>1118</v>
      </c>
      <c r="AQ29">
        <v>1632</v>
      </c>
      <c r="AR29" s="3">
        <f t="shared" si="14"/>
        <v>0.68504901960784315</v>
      </c>
      <c r="AS29" s="35">
        <v>1272</v>
      </c>
      <c r="AT29">
        <v>1722</v>
      </c>
      <c r="AU29" s="3">
        <f t="shared" si="15"/>
        <v>0.73867595818815335</v>
      </c>
      <c r="AV29" s="35">
        <v>1027</v>
      </c>
      <c r="AW29">
        <v>1682</v>
      </c>
      <c r="AX29" s="3">
        <f t="shared" si="11"/>
        <v>0.61058263971462545</v>
      </c>
    </row>
    <row r="30" spans="26:50" x14ac:dyDescent="0.3">
      <c r="Z30" s="38"/>
      <c r="AA30" s="17" t="s">
        <v>5</v>
      </c>
      <c r="AB30" s="17" t="s">
        <v>6</v>
      </c>
      <c r="AC30" s="32">
        <v>636</v>
      </c>
      <c r="AD30" s="17">
        <v>484</v>
      </c>
      <c r="AE30" s="3">
        <f t="shared" si="13"/>
        <v>0.76100628930817615</v>
      </c>
      <c r="AF30" s="17">
        <v>689</v>
      </c>
      <c r="AG30" s="32">
        <v>549</v>
      </c>
      <c r="AH30" s="3">
        <f t="shared" si="7"/>
        <v>0.79680696661828743</v>
      </c>
      <c r="AI30" s="32">
        <v>667</v>
      </c>
      <c r="AJ30" s="17">
        <v>440</v>
      </c>
      <c r="AK30" s="3">
        <f t="shared" si="8"/>
        <v>0.65967016491754127</v>
      </c>
      <c r="AN30" t="s">
        <v>33</v>
      </c>
      <c r="AO30" t="s">
        <v>6</v>
      </c>
      <c r="AP30">
        <v>2304</v>
      </c>
      <c r="AQ30">
        <v>3006</v>
      </c>
      <c r="AR30" s="3">
        <f t="shared" si="14"/>
        <v>0.76646706586826352</v>
      </c>
      <c r="AS30" s="35">
        <v>2637</v>
      </c>
      <c r="AT30">
        <v>3205</v>
      </c>
      <c r="AU30" s="3">
        <f t="shared" si="15"/>
        <v>0.82277691107644302</v>
      </c>
      <c r="AV30" s="35">
        <v>2573</v>
      </c>
      <c r="AW30">
        <v>3326</v>
      </c>
      <c r="AX30" s="3">
        <f t="shared" si="11"/>
        <v>0.77360192423331331</v>
      </c>
    </row>
    <row r="31" spans="26:50" x14ac:dyDescent="0.3">
      <c r="Z31" s="38"/>
      <c r="AA31" s="17"/>
      <c r="AB31" s="17" t="s">
        <v>7</v>
      </c>
      <c r="AC31" s="32">
        <v>631</v>
      </c>
      <c r="AD31" s="17">
        <v>442</v>
      </c>
      <c r="AE31" s="3">
        <f t="shared" si="13"/>
        <v>0.70047543581616478</v>
      </c>
      <c r="AF31" s="17">
        <v>660</v>
      </c>
      <c r="AG31" s="32">
        <v>522</v>
      </c>
      <c r="AH31" s="3">
        <f t="shared" si="7"/>
        <v>0.79090909090909089</v>
      </c>
      <c r="AI31" s="32">
        <v>635</v>
      </c>
      <c r="AJ31" s="17">
        <v>384</v>
      </c>
      <c r="AK31" s="3">
        <f t="shared" si="8"/>
        <v>0.60472440944881889</v>
      </c>
      <c r="AO31" t="s">
        <v>7</v>
      </c>
      <c r="AP31">
        <v>2874</v>
      </c>
      <c r="AQ31">
        <v>3835</v>
      </c>
      <c r="AR31" s="3">
        <f t="shared" si="14"/>
        <v>0.74941329856584094</v>
      </c>
      <c r="AS31" s="35">
        <v>3199</v>
      </c>
      <c r="AT31">
        <v>3960</v>
      </c>
      <c r="AU31" s="3">
        <f t="shared" si="15"/>
        <v>0.80782828282828278</v>
      </c>
      <c r="AV31" s="35">
        <v>2930</v>
      </c>
      <c r="AW31">
        <v>4000</v>
      </c>
      <c r="AX31" s="3">
        <f t="shared" si="11"/>
        <v>0.73250000000000004</v>
      </c>
    </row>
    <row r="32" spans="26:50" x14ac:dyDescent="0.3">
      <c r="Z32" s="38" t="s">
        <v>10</v>
      </c>
      <c r="AA32" s="17" t="s">
        <v>2</v>
      </c>
      <c r="AB32" s="17" t="s">
        <v>6</v>
      </c>
      <c r="AC32" s="17"/>
      <c r="AD32" s="17"/>
      <c r="AE32" s="17"/>
      <c r="AF32" s="17"/>
      <c r="AG32" s="17"/>
      <c r="AH32" s="17"/>
      <c r="AI32" s="32">
        <v>54</v>
      </c>
      <c r="AJ32" s="17">
        <v>25</v>
      </c>
      <c r="AK32" s="3">
        <f t="shared" si="8"/>
        <v>0.46296296296296297</v>
      </c>
      <c r="AN32" t="s">
        <v>10</v>
      </c>
      <c r="AO32" t="s">
        <v>6</v>
      </c>
      <c r="AP32">
        <v>24</v>
      </c>
      <c r="AQ32">
        <v>77</v>
      </c>
      <c r="AR32" s="3">
        <f t="shared" si="14"/>
        <v>0.31168831168831168</v>
      </c>
      <c r="AS32" s="35">
        <v>23</v>
      </c>
      <c r="AT32">
        <v>23</v>
      </c>
      <c r="AU32" s="3">
        <f t="shared" si="15"/>
        <v>1</v>
      </c>
      <c r="AV32" s="35">
        <v>20</v>
      </c>
      <c r="AW32">
        <v>28</v>
      </c>
      <c r="AX32" s="3">
        <f t="shared" si="11"/>
        <v>0.7142857142857143</v>
      </c>
    </row>
    <row r="33" spans="26:50" x14ac:dyDescent="0.3">
      <c r="Z33" s="38"/>
      <c r="AA33" s="17"/>
      <c r="AB33" s="17" t="s">
        <v>7</v>
      </c>
      <c r="AC33" s="32">
        <v>1</v>
      </c>
      <c r="AD33" s="17">
        <v>1</v>
      </c>
      <c r="AE33" s="3">
        <f>AD33/AC33</f>
        <v>1</v>
      </c>
      <c r="AF33" s="17"/>
      <c r="AG33" s="17"/>
      <c r="AH33" s="17"/>
      <c r="AI33" s="32">
        <v>44</v>
      </c>
      <c r="AJ33" s="17">
        <v>17</v>
      </c>
      <c r="AK33" s="3">
        <f t="shared" si="8"/>
        <v>0.38636363636363635</v>
      </c>
      <c r="AO33" t="s">
        <v>7</v>
      </c>
      <c r="AP33">
        <v>39</v>
      </c>
      <c r="AQ33">
        <v>98</v>
      </c>
      <c r="AR33" s="3">
        <f t="shared" si="14"/>
        <v>0.39795918367346939</v>
      </c>
      <c r="AS33" s="35">
        <v>24</v>
      </c>
      <c r="AT33">
        <v>27</v>
      </c>
      <c r="AU33" s="3">
        <f t="shared" si="15"/>
        <v>0.88888888888888884</v>
      </c>
      <c r="AV33" s="35">
        <v>28</v>
      </c>
      <c r="AW33">
        <v>33</v>
      </c>
      <c r="AX33" s="3">
        <f t="shared" si="11"/>
        <v>0.84848484848484851</v>
      </c>
    </row>
    <row r="34" spans="26:50" x14ac:dyDescent="0.3">
      <c r="Z34" s="38"/>
      <c r="AA34" s="17" t="s">
        <v>3</v>
      </c>
      <c r="AB34" s="17" t="s">
        <v>6</v>
      </c>
      <c r="AC34" s="32">
        <v>404</v>
      </c>
      <c r="AD34" s="17">
        <v>339</v>
      </c>
      <c r="AE34" s="3">
        <f>AD34/AC34</f>
        <v>0.83910891089108908</v>
      </c>
      <c r="AF34" s="17">
        <v>626</v>
      </c>
      <c r="AG34" s="32">
        <v>502</v>
      </c>
      <c r="AH34" s="3">
        <f>AG34/AF34</f>
        <v>0.80191693290734822</v>
      </c>
      <c r="AI34" s="32">
        <v>1094</v>
      </c>
      <c r="AJ34" s="17">
        <v>946</v>
      </c>
      <c r="AK34" s="3">
        <f t="shared" si="8"/>
        <v>0.86471663619744055</v>
      </c>
      <c r="AM34" t="s">
        <v>5</v>
      </c>
      <c r="AN34" t="s">
        <v>32</v>
      </c>
      <c r="AO34" t="s">
        <v>6</v>
      </c>
      <c r="AP34">
        <v>318</v>
      </c>
      <c r="AQ34">
        <v>375</v>
      </c>
      <c r="AR34" s="3">
        <f t="shared" si="14"/>
        <v>0.84799999999999998</v>
      </c>
      <c r="AS34" s="35">
        <v>275</v>
      </c>
      <c r="AT34">
        <v>377</v>
      </c>
      <c r="AU34" s="3">
        <f t="shared" si="15"/>
        <v>0.72944297082228116</v>
      </c>
      <c r="AV34" s="35">
        <v>297</v>
      </c>
      <c r="AW34">
        <v>382</v>
      </c>
      <c r="AX34" s="3">
        <f t="shared" si="11"/>
        <v>0.77748691099476441</v>
      </c>
    </row>
    <row r="35" spans="26:50" x14ac:dyDescent="0.3">
      <c r="Z35" s="38"/>
      <c r="AA35" s="17"/>
      <c r="AB35" s="17" t="s">
        <v>7</v>
      </c>
      <c r="AC35" s="32">
        <v>436</v>
      </c>
      <c r="AD35" s="17">
        <v>355</v>
      </c>
      <c r="AE35" s="3">
        <f>AD35/AC35</f>
        <v>0.81422018348623848</v>
      </c>
      <c r="AF35" s="17">
        <v>678</v>
      </c>
      <c r="AG35" s="32">
        <v>534</v>
      </c>
      <c r="AH35" s="3">
        <f>AG35/AF35</f>
        <v>0.78761061946902655</v>
      </c>
      <c r="AI35" s="32">
        <v>1217</v>
      </c>
      <c r="AJ35" s="17">
        <v>1024</v>
      </c>
      <c r="AK35" s="3">
        <f t="shared" si="8"/>
        <v>0.84141331142152831</v>
      </c>
      <c r="AO35" t="s">
        <v>7</v>
      </c>
      <c r="AP35">
        <v>287</v>
      </c>
      <c r="AQ35">
        <v>377</v>
      </c>
      <c r="AR35" s="3">
        <f t="shared" si="14"/>
        <v>0.76127320954907163</v>
      </c>
      <c r="AS35" s="35">
        <v>259</v>
      </c>
      <c r="AT35">
        <v>344</v>
      </c>
      <c r="AU35" s="3">
        <f t="shared" si="15"/>
        <v>0.75290697674418605</v>
      </c>
      <c r="AV35" s="35">
        <v>269</v>
      </c>
      <c r="AW35">
        <v>363</v>
      </c>
      <c r="AX35" s="3">
        <f t="shared" si="11"/>
        <v>0.74104683195592291</v>
      </c>
    </row>
    <row r="36" spans="26:50" x14ac:dyDescent="0.3">
      <c r="Z36" s="38"/>
      <c r="AA36" s="17" t="s">
        <v>4</v>
      </c>
      <c r="AB36" s="17" t="s">
        <v>6</v>
      </c>
      <c r="AC36" s="32">
        <v>77</v>
      </c>
      <c r="AD36" s="17">
        <v>24</v>
      </c>
      <c r="AE36" s="3">
        <f>AD36/AC36</f>
        <v>0.31168831168831168</v>
      </c>
      <c r="AF36" s="17">
        <v>23</v>
      </c>
      <c r="AG36" s="32">
        <v>23</v>
      </c>
      <c r="AH36" s="3">
        <f>AG36/AF36</f>
        <v>1</v>
      </c>
      <c r="AI36" s="32">
        <v>28</v>
      </c>
      <c r="AJ36" s="17">
        <v>20</v>
      </c>
      <c r="AK36" s="3">
        <f t="shared" si="8"/>
        <v>0.7142857142857143</v>
      </c>
      <c r="AN36" t="s">
        <v>33</v>
      </c>
      <c r="AO36" t="s">
        <v>6</v>
      </c>
      <c r="AP36">
        <v>484</v>
      </c>
      <c r="AQ36">
        <v>636</v>
      </c>
      <c r="AR36" s="3">
        <f t="shared" si="14"/>
        <v>0.76100628930817615</v>
      </c>
      <c r="AS36" s="35">
        <v>549</v>
      </c>
      <c r="AT36">
        <v>689</v>
      </c>
      <c r="AU36" s="3">
        <f t="shared" si="15"/>
        <v>0.79680696661828743</v>
      </c>
      <c r="AV36" s="35">
        <v>440</v>
      </c>
      <c r="AW36">
        <v>667</v>
      </c>
      <c r="AX36" s="3">
        <f t="shared" si="11"/>
        <v>0.65967016491754127</v>
      </c>
    </row>
    <row r="37" spans="26:50" x14ac:dyDescent="0.3">
      <c r="Z37" s="38"/>
      <c r="AA37" s="17"/>
      <c r="AB37" s="17" t="s">
        <v>7</v>
      </c>
      <c r="AC37" s="32">
        <v>98</v>
      </c>
      <c r="AD37" s="17">
        <v>39</v>
      </c>
      <c r="AE37" s="3">
        <f>AD37/AC37</f>
        <v>0.39795918367346939</v>
      </c>
      <c r="AF37" s="17">
        <v>27</v>
      </c>
      <c r="AG37" s="32">
        <v>24</v>
      </c>
      <c r="AH37" s="3">
        <f>AG37/AF37</f>
        <v>0.88888888888888884</v>
      </c>
      <c r="AI37" s="32">
        <v>33</v>
      </c>
      <c r="AJ37" s="17">
        <v>28</v>
      </c>
      <c r="AK37" s="3">
        <f t="shared" si="8"/>
        <v>0.84848484848484851</v>
      </c>
      <c r="AO37" t="s">
        <v>7</v>
      </c>
      <c r="AP37">
        <v>442</v>
      </c>
      <c r="AQ37">
        <v>631</v>
      </c>
      <c r="AR37" s="3">
        <f t="shared" si="14"/>
        <v>0.70047543581616478</v>
      </c>
      <c r="AS37" s="35">
        <v>522</v>
      </c>
      <c r="AT37">
        <v>660</v>
      </c>
      <c r="AU37" s="3">
        <f t="shared" si="15"/>
        <v>0.79090909090909089</v>
      </c>
      <c r="AV37" s="35">
        <v>384</v>
      </c>
      <c r="AW37">
        <v>635</v>
      </c>
      <c r="AX37" s="3">
        <f t="shared" si="11"/>
        <v>0.60472440944881889</v>
      </c>
    </row>
  </sheetData>
  <mergeCells count="4">
    <mergeCell ref="Z2:Z13"/>
    <mergeCell ref="Z14:Z19"/>
    <mergeCell ref="Z20:Z31"/>
    <mergeCell ref="Z32:Z37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D63F8-2A0B-4C48-84E6-1F9DA1E7F971}">
  <dimension ref="A1"/>
  <sheetViews>
    <sheetView tabSelected="1" zoomScale="70" zoomScaleNormal="70" workbookViewId="0">
      <selection activeCell="AQ2" sqref="AQ2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023C1-7E33-4E98-8870-2AB88CD5EF5D}">
  <dimension ref="B1:M37"/>
  <sheetViews>
    <sheetView workbookViewId="0">
      <selection activeCell="B1" sqref="B1:M37"/>
    </sheetView>
  </sheetViews>
  <sheetFormatPr defaultRowHeight="14.4" x14ac:dyDescent="0.3"/>
  <sheetData>
    <row r="1" spans="2:13" s="4" customFormat="1" ht="43.2" x14ac:dyDescent="0.3">
      <c r="B1" s="18" t="s">
        <v>20</v>
      </c>
      <c r="C1" s="18" t="s">
        <v>21</v>
      </c>
      <c r="D1" s="18" t="s">
        <v>22</v>
      </c>
      <c r="E1" s="18" t="s">
        <v>27</v>
      </c>
      <c r="F1" s="18" t="s">
        <v>25</v>
      </c>
      <c r="G1" s="18" t="s">
        <v>28</v>
      </c>
      <c r="H1" s="18" t="s">
        <v>27</v>
      </c>
      <c r="I1" s="18" t="s">
        <v>25</v>
      </c>
      <c r="J1" s="18" t="s">
        <v>29</v>
      </c>
      <c r="K1" s="18" t="s">
        <v>27</v>
      </c>
      <c r="L1" s="18" t="s">
        <v>25</v>
      </c>
      <c r="M1" s="18" t="s">
        <v>30</v>
      </c>
    </row>
    <row r="2" spans="2:13" s="4" customFormat="1" x14ac:dyDescent="0.3">
      <c r="B2" s="38" t="s">
        <v>9</v>
      </c>
      <c r="C2" s="17" t="s">
        <v>0</v>
      </c>
      <c r="D2" s="17" t="s">
        <v>6</v>
      </c>
      <c r="E2" s="32">
        <v>1254</v>
      </c>
      <c r="F2" s="17">
        <v>948</v>
      </c>
      <c r="G2" s="3">
        <f>F2/E2</f>
        <v>0.75598086124401909</v>
      </c>
      <c r="H2" s="17">
        <v>1308</v>
      </c>
      <c r="I2" s="32">
        <v>1014</v>
      </c>
      <c r="J2" s="3">
        <f>I2/H2</f>
        <v>0.77522935779816515</v>
      </c>
      <c r="K2" s="32">
        <v>1332</v>
      </c>
      <c r="L2" s="17">
        <v>969</v>
      </c>
      <c r="M2" s="3">
        <f>L2/K2</f>
        <v>0.72747747747747749</v>
      </c>
    </row>
    <row r="3" spans="2:13" ht="72" customHeight="1" x14ac:dyDescent="0.3">
      <c r="B3" s="38"/>
      <c r="C3" s="17" t="s">
        <v>26</v>
      </c>
      <c r="D3" s="17" t="s">
        <v>7</v>
      </c>
      <c r="E3" s="32">
        <v>1466</v>
      </c>
      <c r="F3" s="17">
        <v>1010</v>
      </c>
      <c r="G3" s="3">
        <f t="shared" ref="G3:G13" si="0">F3/E3</f>
        <v>0.68894952251023189</v>
      </c>
      <c r="H3" s="17">
        <v>1448</v>
      </c>
      <c r="I3" s="32">
        <v>1013</v>
      </c>
      <c r="J3" s="3">
        <f t="shared" ref="J3:J31" si="1">I3/H3</f>
        <v>0.699585635359116</v>
      </c>
      <c r="K3" s="32">
        <v>1477</v>
      </c>
      <c r="L3" s="17">
        <v>996</v>
      </c>
      <c r="M3" s="3">
        <f t="shared" ref="M3:M37" si="2">L3/K3</f>
        <v>0.67433987813134733</v>
      </c>
    </row>
    <row r="4" spans="2:13" x14ac:dyDescent="0.3">
      <c r="B4" s="38"/>
      <c r="C4" s="17" t="s">
        <v>1</v>
      </c>
      <c r="D4" s="17" t="s">
        <v>6</v>
      </c>
      <c r="E4" s="32">
        <v>1444</v>
      </c>
      <c r="F4" s="17">
        <v>1012</v>
      </c>
      <c r="G4" s="3">
        <f t="shared" si="0"/>
        <v>0.70083102493074789</v>
      </c>
      <c r="H4" s="17">
        <v>1257</v>
      </c>
      <c r="I4" s="32">
        <v>926</v>
      </c>
      <c r="J4" s="3">
        <f t="shared" si="1"/>
        <v>0.73667462211614954</v>
      </c>
      <c r="K4" s="32">
        <v>1322</v>
      </c>
      <c r="L4" s="17">
        <v>899</v>
      </c>
      <c r="M4" s="3">
        <f t="shared" si="2"/>
        <v>0.68003025718608168</v>
      </c>
    </row>
    <row r="5" spans="2:13" x14ac:dyDescent="0.3">
      <c r="B5" s="38"/>
      <c r="C5" s="17" t="s">
        <v>26</v>
      </c>
      <c r="D5" s="17" t="s">
        <v>7</v>
      </c>
      <c r="E5" s="32">
        <v>1585</v>
      </c>
      <c r="F5" s="17">
        <v>1046</v>
      </c>
      <c r="G5" s="3">
        <f t="shared" si="0"/>
        <v>0.65993690851735021</v>
      </c>
      <c r="H5" s="17">
        <v>1397</v>
      </c>
      <c r="I5" s="32">
        <v>949</v>
      </c>
      <c r="J5" s="3">
        <f t="shared" si="1"/>
        <v>0.67931281317108094</v>
      </c>
      <c r="K5" s="32">
        <v>1430</v>
      </c>
      <c r="L5" s="17">
        <v>897</v>
      </c>
      <c r="M5" s="3">
        <f t="shared" si="2"/>
        <v>0.62727272727272732</v>
      </c>
    </row>
    <row r="6" spans="2:13" x14ac:dyDescent="0.3">
      <c r="B6" s="38"/>
      <c r="C6" s="17" t="s">
        <v>2</v>
      </c>
      <c r="D6" s="17" t="s">
        <v>6</v>
      </c>
      <c r="E6" s="32">
        <v>1888</v>
      </c>
      <c r="F6" s="17">
        <v>1500</v>
      </c>
      <c r="G6" s="3">
        <f t="shared" si="0"/>
        <v>0.79449152542372881</v>
      </c>
      <c r="H6" s="17">
        <v>1950</v>
      </c>
      <c r="I6" s="32">
        <v>1546</v>
      </c>
      <c r="J6" s="3">
        <f t="shared" si="1"/>
        <v>0.7928205128205128</v>
      </c>
      <c r="K6" s="32">
        <v>1996</v>
      </c>
      <c r="L6" s="17">
        <v>1326</v>
      </c>
      <c r="M6" s="3">
        <f t="shared" si="2"/>
        <v>0.66432865731462931</v>
      </c>
    </row>
    <row r="7" spans="2:13" x14ac:dyDescent="0.3">
      <c r="B7" s="38"/>
      <c r="C7" s="17" t="s">
        <v>26</v>
      </c>
      <c r="D7" s="17" t="s">
        <v>7</v>
      </c>
      <c r="E7" s="32">
        <v>2122</v>
      </c>
      <c r="F7" s="17">
        <v>1608</v>
      </c>
      <c r="G7" s="3">
        <f t="shared" si="0"/>
        <v>0.7577756833176249</v>
      </c>
      <c r="H7" s="17">
        <v>2265</v>
      </c>
      <c r="I7" s="32">
        <v>1709</v>
      </c>
      <c r="J7" s="3">
        <f t="shared" si="1"/>
        <v>0.75452538631346577</v>
      </c>
      <c r="K7" s="32">
        <v>2225</v>
      </c>
      <c r="L7" s="17">
        <v>1466</v>
      </c>
      <c r="M7" s="3">
        <f t="shared" si="2"/>
        <v>0.65887640449438201</v>
      </c>
    </row>
    <row r="8" spans="2:13" x14ac:dyDescent="0.3">
      <c r="B8" s="38"/>
      <c r="C8" s="17" t="s">
        <v>3</v>
      </c>
      <c r="D8" s="17" t="s">
        <v>6</v>
      </c>
      <c r="E8" s="32">
        <v>1592</v>
      </c>
      <c r="F8" s="17">
        <v>1333</v>
      </c>
      <c r="G8" s="3">
        <f t="shared" si="0"/>
        <v>0.83731155778894473</v>
      </c>
      <c r="H8" s="17">
        <v>1718</v>
      </c>
      <c r="I8" s="32">
        <v>1524</v>
      </c>
      <c r="J8" s="3">
        <f t="shared" si="1"/>
        <v>0.88707799767171125</v>
      </c>
      <c r="K8" s="32">
        <v>1796</v>
      </c>
      <c r="L8" s="17">
        <v>1434</v>
      </c>
      <c r="M8" s="3">
        <f t="shared" si="2"/>
        <v>0.7984409799554566</v>
      </c>
    </row>
    <row r="9" spans="2:13" x14ac:dyDescent="0.3">
      <c r="B9" s="38"/>
      <c r="C9" s="17" t="s">
        <v>26</v>
      </c>
      <c r="D9" s="17" t="s">
        <v>7</v>
      </c>
      <c r="E9" s="32">
        <v>1690</v>
      </c>
      <c r="F9" s="17">
        <v>1353</v>
      </c>
      <c r="G9" s="3">
        <f t="shared" si="0"/>
        <v>0.80059171597633139</v>
      </c>
      <c r="H9" s="17">
        <v>1802</v>
      </c>
      <c r="I9" s="32">
        <v>1573</v>
      </c>
      <c r="J9" s="3">
        <f t="shared" si="1"/>
        <v>0.87291897891231962</v>
      </c>
      <c r="K9" s="32">
        <v>1916</v>
      </c>
      <c r="L9" s="17">
        <v>1459</v>
      </c>
      <c r="M9" s="3">
        <f t="shared" si="2"/>
        <v>0.76148225469728603</v>
      </c>
    </row>
    <row r="10" spans="2:13" x14ac:dyDescent="0.3">
      <c r="B10" s="38"/>
      <c r="C10" s="17" t="s">
        <v>4</v>
      </c>
      <c r="D10" s="17" t="s">
        <v>6</v>
      </c>
      <c r="E10" s="32">
        <v>1425</v>
      </c>
      <c r="F10" s="17">
        <v>995</v>
      </c>
      <c r="G10" s="3">
        <f t="shared" si="0"/>
        <v>0.69824561403508767</v>
      </c>
      <c r="H10" s="17">
        <v>1559</v>
      </c>
      <c r="I10" s="32">
        <v>1185</v>
      </c>
      <c r="J10" s="3">
        <f t="shared" si="1"/>
        <v>0.76010262989095578</v>
      </c>
      <c r="K10" s="32">
        <v>1583</v>
      </c>
      <c r="L10" s="17">
        <v>1048</v>
      </c>
      <c r="M10" s="3">
        <f t="shared" si="2"/>
        <v>0.66203411244472521</v>
      </c>
    </row>
    <row r="11" spans="2:13" x14ac:dyDescent="0.3">
      <c r="B11" s="38"/>
      <c r="C11" s="17" t="s">
        <v>26</v>
      </c>
      <c r="D11" s="17" t="s">
        <v>7</v>
      </c>
      <c r="E11" s="32">
        <v>1632</v>
      </c>
      <c r="F11" s="17">
        <v>1118</v>
      </c>
      <c r="G11" s="3">
        <f t="shared" si="0"/>
        <v>0.68504901960784315</v>
      </c>
      <c r="H11" s="17">
        <v>1722</v>
      </c>
      <c r="I11" s="32">
        <v>1272</v>
      </c>
      <c r="J11" s="3">
        <f t="shared" si="1"/>
        <v>0.73867595818815335</v>
      </c>
      <c r="K11" s="32">
        <v>1682</v>
      </c>
      <c r="L11" s="17">
        <v>1027</v>
      </c>
      <c r="M11" s="3">
        <f t="shared" si="2"/>
        <v>0.61058263971462545</v>
      </c>
    </row>
    <row r="12" spans="2:13" x14ac:dyDescent="0.3">
      <c r="B12" s="38"/>
      <c r="C12" s="17" t="s">
        <v>5</v>
      </c>
      <c r="D12" s="17" t="s">
        <v>6</v>
      </c>
      <c r="E12" s="32">
        <v>375</v>
      </c>
      <c r="F12" s="17">
        <v>318</v>
      </c>
      <c r="G12" s="3">
        <f t="shared" si="0"/>
        <v>0.84799999999999998</v>
      </c>
      <c r="H12" s="17">
        <v>377</v>
      </c>
      <c r="I12" s="32">
        <v>275</v>
      </c>
      <c r="J12" s="3">
        <f t="shared" si="1"/>
        <v>0.72944297082228116</v>
      </c>
      <c r="K12" s="32">
        <v>382</v>
      </c>
      <c r="L12" s="17">
        <v>297</v>
      </c>
      <c r="M12" s="3">
        <f t="shared" si="2"/>
        <v>0.77748691099476441</v>
      </c>
    </row>
    <row r="13" spans="2:13" x14ac:dyDescent="0.3">
      <c r="B13" s="38"/>
      <c r="C13" s="17" t="s">
        <v>26</v>
      </c>
      <c r="D13" s="17" t="s">
        <v>7</v>
      </c>
      <c r="E13" s="32">
        <v>377</v>
      </c>
      <c r="F13" s="17">
        <v>287</v>
      </c>
      <c r="G13" s="3">
        <f t="shared" si="0"/>
        <v>0.76127320954907163</v>
      </c>
      <c r="H13" s="17">
        <v>344</v>
      </c>
      <c r="I13" s="32">
        <v>259</v>
      </c>
      <c r="J13" s="3">
        <f t="shared" si="1"/>
        <v>0.75290697674418605</v>
      </c>
      <c r="K13" s="32">
        <v>363</v>
      </c>
      <c r="L13" s="17">
        <v>269</v>
      </c>
      <c r="M13" s="3">
        <f t="shared" si="2"/>
        <v>0.74104683195592291</v>
      </c>
    </row>
    <row r="14" spans="2:13" x14ac:dyDescent="0.3">
      <c r="B14" s="38" t="s">
        <v>11</v>
      </c>
      <c r="C14" s="17" t="s">
        <v>0</v>
      </c>
      <c r="D14" s="17" t="s">
        <v>6</v>
      </c>
      <c r="E14" s="17" t="s">
        <v>26</v>
      </c>
      <c r="F14" s="17" t="s">
        <v>26</v>
      </c>
      <c r="G14" s="17" t="s">
        <v>26</v>
      </c>
      <c r="H14" s="17">
        <v>23</v>
      </c>
      <c r="I14" s="32">
        <v>23</v>
      </c>
      <c r="J14" s="3">
        <f t="shared" si="1"/>
        <v>1</v>
      </c>
      <c r="K14" s="32">
        <v>18</v>
      </c>
      <c r="L14" s="17">
        <v>1</v>
      </c>
      <c r="M14" s="3">
        <f t="shared" si="2"/>
        <v>5.5555555555555552E-2</v>
      </c>
    </row>
    <row r="15" spans="2:13" x14ac:dyDescent="0.3">
      <c r="B15" s="38"/>
      <c r="C15" s="17" t="s">
        <v>26</v>
      </c>
      <c r="D15" s="17" t="s">
        <v>7</v>
      </c>
      <c r="E15" s="17" t="s">
        <v>26</v>
      </c>
      <c r="F15" s="17" t="s">
        <v>26</v>
      </c>
      <c r="G15" s="17" t="s">
        <v>26</v>
      </c>
      <c r="H15" s="17">
        <v>33</v>
      </c>
      <c r="I15" s="32">
        <v>33</v>
      </c>
      <c r="J15" s="3">
        <f t="shared" si="1"/>
        <v>1</v>
      </c>
      <c r="K15" s="32">
        <v>27</v>
      </c>
      <c r="L15" s="17">
        <v>1</v>
      </c>
      <c r="M15" s="3">
        <f t="shared" si="2"/>
        <v>3.7037037037037035E-2</v>
      </c>
    </row>
    <row r="16" spans="2:13" x14ac:dyDescent="0.3">
      <c r="B16" s="38"/>
      <c r="C16" s="17" t="s">
        <v>2</v>
      </c>
      <c r="D16" s="17" t="s">
        <v>6</v>
      </c>
      <c r="E16" s="32">
        <v>21</v>
      </c>
      <c r="F16" s="17">
        <v>1</v>
      </c>
      <c r="G16" s="3">
        <f t="shared" ref="G16:G31" si="3">F16/E16</f>
        <v>4.7619047619047616E-2</v>
      </c>
      <c r="H16" s="17">
        <v>32</v>
      </c>
      <c r="I16" s="32">
        <v>23</v>
      </c>
      <c r="J16" s="3">
        <f t="shared" si="1"/>
        <v>0.71875</v>
      </c>
      <c r="K16" s="32">
        <v>49</v>
      </c>
      <c r="L16" s="17">
        <v>22</v>
      </c>
      <c r="M16" s="3">
        <f t="shared" si="2"/>
        <v>0.44897959183673469</v>
      </c>
    </row>
    <row r="17" spans="2:13" x14ac:dyDescent="0.3">
      <c r="B17" s="38"/>
      <c r="C17" s="17" t="s">
        <v>26</v>
      </c>
      <c r="D17" s="17" t="s">
        <v>7</v>
      </c>
      <c r="E17" s="32">
        <v>35</v>
      </c>
      <c r="F17" s="17">
        <v>0</v>
      </c>
      <c r="G17" s="3">
        <f t="shared" si="3"/>
        <v>0</v>
      </c>
      <c r="H17" s="17">
        <v>54</v>
      </c>
      <c r="I17" s="32">
        <v>40</v>
      </c>
      <c r="J17" s="3">
        <f t="shared" si="1"/>
        <v>0.7407407407407407</v>
      </c>
      <c r="K17" s="32">
        <v>68</v>
      </c>
      <c r="L17" s="17">
        <v>43</v>
      </c>
      <c r="M17" s="3">
        <f t="shared" si="2"/>
        <v>0.63235294117647056</v>
      </c>
    </row>
    <row r="18" spans="2:13" x14ac:dyDescent="0.3">
      <c r="B18" s="38"/>
      <c r="C18" s="17" t="s">
        <v>3</v>
      </c>
      <c r="D18" s="17" t="s">
        <v>6</v>
      </c>
      <c r="E18" s="32">
        <v>62</v>
      </c>
      <c r="F18" s="17">
        <v>62</v>
      </c>
      <c r="G18" s="3">
        <f t="shared" si="3"/>
        <v>1</v>
      </c>
      <c r="H18" s="17">
        <v>88</v>
      </c>
      <c r="I18" s="32">
        <v>71</v>
      </c>
      <c r="J18" s="3">
        <f t="shared" si="1"/>
        <v>0.80681818181818177</v>
      </c>
      <c r="K18" s="32">
        <v>94</v>
      </c>
      <c r="L18" s="17">
        <v>82</v>
      </c>
      <c r="M18" s="3">
        <f t="shared" si="2"/>
        <v>0.87234042553191493</v>
      </c>
    </row>
    <row r="19" spans="2:13" x14ac:dyDescent="0.3">
      <c r="B19" s="38"/>
      <c r="C19" s="17" t="s">
        <v>26</v>
      </c>
      <c r="D19" s="17" t="s">
        <v>7</v>
      </c>
      <c r="E19" s="32">
        <v>50</v>
      </c>
      <c r="F19" s="17">
        <v>50</v>
      </c>
      <c r="G19" s="3">
        <f t="shared" si="3"/>
        <v>1</v>
      </c>
      <c r="H19" s="17">
        <v>88</v>
      </c>
      <c r="I19" s="32">
        <v>70</v>
      </c>
      <c r="J19" s="3">
        <f t="shared" si="1"/>
        <v>0.79545454545454541</v>
      </c>
      <c r="K19" s="32">
        <v>97</v>
      </c>
      <c r="L19" s="17">
        <v>81</v>
      </c>
      <c r="M19" s="3">
        <f t="shared" si="2"/>
        <v>0.83505154639175261</v>
      </c>
    </row>
    <row r="20" spans="2:13" x14ac:dyDescent="0.3">
      <c r="B20" s="38" t="s">
        <v>8</v>
      </c>
      <c r="C20" s="17" t="s">
        <v>0</v>
      </c>
      <c r="D20" s="17" t="s">
        <v>6</v>
      </c>
      <c r="E20" s="32">
        <v>2617</v>
      </c>
      <c r="F20" s="17">
        <v>2185</v>
      </c>
      <c r="G20" s="3">
        <f t="shared" si="3"/>
        <v>0.83492548719908288</v>
      </c>
      <c r="H20" s="17">
        <v>2677</v>
      </c>
      <c r="I20" s="32">
        <v>2376</v>
      </c>
      <c r="J20" s="3">
        <f t="shared" si="1"/>
        <v>0.88756070227867012</v>
      </c>
      <c r="K20" s="32">
        <v>2708</v>
      </c>
      <c r="L20" s="17">
        <v>2399</v>
      </c>
      <c r="M20" s="3">
        <f t="shared" si="2"/>
        <v>0.88589364844903984</v>
      </c>
    </row>
    <row r="21" spans="2:13" x14ac:dyDescent="0.3">
      <c r="B21" s="38"/>
      <c r="C21" s="17" t="s">
        <v>26</v>
      </c>
      <c r="D21" s="17" t="s">
        <v>7</v>
      </c>
      <c r="E21" s="32">
        <v>2909</v>
      </c>
      <c r="F21" s="17">
        <v>2372</v>
      </c>
      <c r="G21" s="3">
        <f t="shared" si="3"/>
        <v>0.8154004812650395</v>
      </c>
      <c r="H21" s="17">
        <v>2996</v>
      </c>
      <c r="I21" s="32">
        <v>2561</v>
      </c>
      <c r="J21" s="3">
        <f t="shared" si="1"/>
        <v>0.85480640854472634</v>
      </c>
      <c r="K21" s="32">
        <v>2992</v>
      </c>
      <c r="L21" s="17">
        <v>2538</v>
      </c>
      <c r="M21" s="3">
        <f t="shared" si="2"/>
        <v>0.8482620320855615</v>
      </c>
    </row>
    <row r="22" spans="2:13" x14ac:dyDescent="0.3">
      <c r="B22" s="38"/>
      <c r="C22" s="17" t="s">
        <v>1</v>
      </c>
      <c r="D22" s="17" t="s">
        <v>6</v>
      </c>
      <c r="E22" s="32">
        <v>1817</v>
      </c>
      <c r="F22" s="17">
        <v>1257</v>
      </c>
      <c r="G22" s="3">
        <f t="shared" si="3"/>
        <v>0.69179966978536045</v>
      </c>
      <c r="H22" s="17">
        <v>1569</v>
      </c>
      <c r="I22" s="32">
        <v>1129</v>
      </c>
      <c r="J22" s="3">
        <f t="shared" si="1"/>
        <v>0.71956660293180374</v>
      </c>
      <c r="K22" s="32">
        <v>1723</v>
      </c>
      <c r="L22" s="17">
        <v>1402</v>
      </c>
      <c r="M22" s="3">
        <f t="shared" si="2"/>
        <v>0.81369704004643062</v>
      </c>
    </row>
    <row r="23" spans="2:13" x14ac:dyDescent="0.3">
      <c r="B23" s="38"/>
      <c r="C23" s="17" t="s">
        <v>26</v>
      </c>
      <c r="D23" s="17" t="s">
        <v>7</v>
      </c>
      <c r="E23" s="32">
        <v>2008</v>
      </c>
      <c r="F23" s="17">
        <v>1302</v>
      </c>
      <c r="G23" s="3">
        <f t="shared" si="3"/>
        <v>0.64840637450199201</v>
      </c>
      <c r="H23" s="17">
        <v>1696</v>
      </c>
      <c r="I23" s="32">
        <v>1206</v>
      </c>
      <c r="J23" s="3">
        <f t="shared" si="1"/>
        <v>0.71108490566037741</v>
      </c>
      <c r="K23" s="32">
        <v>1890</v>
      </c>
      <c r="L23" s="17">
        <v>1425</v>
      </c>
      <c r="M23" s="3">
        <f t="shared" si="2"/>
        <v>0.75396825396825395</v>
      </c>
    </row>
    <row r="24" spans="2:13" x14ac:dyDescent="0.3">
      <c r="B24" s="38"/>
      <c r="C24" s="17" t="s">
        <v>2</v>
      </c>
      <c r="D24" s="17" t="s">
        <v>6</v>
      </c>
      <c r="E24" s="32">
        <v>3282</v>
      </c>
      <c r="F24" s="17">
        <v>2810</v>
      </c>
      <c r="G24" s="3">
        <f t="shared" si="3"/>
        <v>0.85618525289457648</v>
      </c>
      <c r="H24" s="17">
        <v>3757</v>
      </c>
      <c r="I24" s="32">
        <v>3272</v>
      </c>
      <c r="J24" s="3">
        <f t="shared" si="1"/>
        <v>0.87090763907372903</v>
      </c>
      <c r="K24" s="32">
        <v>3785</v>
      </c>
      <c r="L24" s="17">
        <v>3150</v>
      </c>
      <c r="M24" s="3">
        <f t="shared" si="2"/>
        <v>0.83223249669749011</v>
      </c>
    </row>
    <row r="25" spans="2:13" x14ac:dyDescent="0.3">
      <c r="B25" s="38"/>
      <c r="C25" s="17" t="s">
        <v>26</v>
      </c>
      <c r="D25" s="17" t="s">
        <v>7</v>
      </c>
      <c r="E25" s="32">
        <v>3658</v>
      </c>
      <c r="F25" s="17">
        <v>3010</v>
      </c>
      <c r="G25" s="3">
        <f t="shared" si="3"/>
        <v>0.82285401858939311</v>
      </c>
      <c r="H25" s="17">
        <v>4094</v>
      </c>
      <c r="I25" s="32">
        <v>3476</v>
      </c>
      <c r="J25" s="3">
        <f t="shared" si="1"/>
        <v>0.84904738641915001</v>
      </c>
      <c r="K25" s="32">
        <v>4053</v>
      </c>
      <c r="L25" s="17">
        <v>3243</v>
      </c>
      <c r="M25" s="3">
        <f t="shared" si="2"/>
        <v>0.80014803849000737</v>
      </c>
    </row>
    <row r="26" spans="2:13" x14ac:dyDescent="0.3">
      <c r="B26" s="38"/>
      <c r="C26" s="17" t="s">
        <v>3</v>
      </c>
      <c r="D26" s="17" t="s">
        <v>6</v>
      </c>
      <c r="E26" s="32">
        <v>4503</v>
      </c>
      <c r="F26" s="17">
        <v>3768</v>
      </c>
      <c r="G26" s="3">
        <f t="shared" si="3"/>
        <v>0.83677548301132576</v>
      </c>
      <c r="H26" s="17">
        <v>4669</v>
      </c>
      <c r="I26" s="32">
        <v>4081</v>
      </c>
      <c r="J26" s="3">
        <f t="shared" si="1"/>
        <v>0.87406296851574217</v>
      </c>
      <c r="K26" s="32">
        <v>4826</v>
      </c>
      <c r="L26" s="17">
        <v>4083</v>
      </c>
      <c r="M26" s="3">
        <f t="shared" si="2"/>
        <v>0.84604227103191043</v>
      </c>
    </row>
    <row r="27" spans="2:13" x14ac:dyDescent="0.3">
      <c r="B27" s="38"/>
      <c r="C27" s="17" t="s">
        <v>26</v>
      </c>
      <c r="D27" s="17" t="s">
        <v>7</v>
      </c>
      <c r="E27" s="32">
        <v>5134</v>
      </c>
      <c r="F27" s="17">
        <v>4096</v>
      </c>
      <c r="G27" s="3">
        <f t="shared" si="3"/>
        <v>0.79781846513439814</v>
      </c>
      <c r="H27" s="17">
        <v>5310</v>
      </c>
      <c r="I27" s="32">
        <v>4496</v>
      </c>
      <c r="J27" s="3">
        <f t="shared" si="1"/>
        <v>0.84670433145009416</v>
      </c>
      <c r="K27" s="32">
        <v>5336</v>
      </c>
      <c r="L27" s="17">
        <v>4289</v>
      </c>
      <c r="M27" s="3">
        <f t="shared" si="2"/>
        <v>0.8037856071964018</v>
      </c>
    </row>
    <row r="28" spans="2:13" x14ac:dyDescent="0.3">
      <c r="B28" s="38"/>
      <c r="C28" s="17" t="s">
        <v>4</v>
      </c>
      <c r="D28" s="17" t="s">
        <v>6</v>
      </c>
      <c r="E28" s="32">
        <v>3006</v>
      </c>
      <c r="F28" s="17">
        <v>2304</v>
      </c>
      <c r="G28" s="3">
        <f t="shared" si="3"/>
        <v>0.76646706586826352</v>
      </c>
      <c r="H28" s="17">
        <v>3205</v>
      </c>
      <c r="I28" s="32">
        <v>2637</v>
      </c>
      <c r="J28" s="3">
        <f t="shared" si="1"/>
        <v>0.82277691107644302</v>
      </c>
      <c r="K28" s="32">
        <v>3326</v>
      </c>
      <c r="L28" s="17">
        <v>2573</v>
      </c>
      <c r="M28" s="3">
        <f t="shared" si="2"/>
        <v>0.77360192423331331</v>
      </c>
    </row>
    <row r="29" spans="2:13" x14ac:dyDescent="0.3">
      <c r="B29" s="38"/>
      <c r="C29" s="17" t="s">
        <v>26</v>
      </c>
      <c r="D29" s="17" t="s">
        <v>7</v>
      </c>
      <c r="E29" s="32">
        <v>3835</v>
      </c>
      <c r="F29" s="17">
        <v>2874</v>
      </c>
      <c r="G29" s="3">
        <f t="shared" si="3"/>
        <v>0.74941329856584094</v>
      </c>
      <c r="H29" s="17">
        <v>3960</v>
      </c>
      <c r="I29" s="32">
        <v>3199</v>
      </c>
      <c r="J29" s="3">
        <f t="shared" si="1"/>
        <v>0.80782828282828278</v>
      </c>
      <c r="K29" s="32">
        <v>4000</v>
      </c>
      <c r="L29" s="17">
        <v>2930</v>
      </c>
      <c r="M29" s="3">
        <f t="shared" si="2"/>
        <v>0.73250000000000004</v>
      </c>
    </row>
    <row r="30" spans="2:13" x14ac:dyDescent="0.3">
      <c r="B30" s="38"/>
      <c r="C30" s="17" t="s">
        <v>5</v>
      </c>
      <c r="D30" s="17" t="s">
        <v>6</v>
      </c>
      <c r="E30" s="32">
        <v>636</v>
      </c>
      <c r="F30" s="17">
        <v>484</v>
      </c>
      <c r="G30" s="3">
        <f t="shared" si="3"/>
        <v>0.76100628930817615</v>
      </c>
      <c r="H30" s="17">
        <v>689</v>
      </c>
      <c r="I30" s="32">
        <v>549</v>
      </c>
      <c r="J30" s="3">
        <f t="shared" si="1"/>
        <v>0.79680696661828743</v>
      </c>
      <c r="K30" s="32">
        <v>667</v>
      </c>
      <c r="L30" s="17">
        <v>440</v>
      </c>
      <c r="M30" s="3">
        <f t="shared" si="2"/>
        <v>0.65967016491754127</v>
      </c>
    </row>
    <row r="31" spans="2:13" x14ac:dyDescent="0.3">
      <c r="B31" s="38"/>
      <c r="C31" s="17" t="s">
        <v>26</v>
      </c>
      <c r="D31" s="17" t="s">
        <v>7</v>
      </c>
      <c r="E31" s="32">
        <v>631</v>
      </c>
      <c r="F31" s="17">
        <v>442</v>
      </c>
      <c r="G31" s="3">
        <f t="shared" si="3"/>
        <v>0.70047543581616478</v>
      </c>
      <c r="H31" s="17">
        <v>660</v>
      </c>
      <c r="I31" s="32">
        <v>522</v>
      </c>
      <c r="J31" s="3">
        <f t="shared" si="1"/>
        <v>0.79090909090909089</v>
      </c>
      <c r="K31" s="32">
        <v>635</v>
      </c>
      <c r="L31" s="17">
        <v>384</v>
      </c>
      <c r="M31" s="3">
        <f t="shared" si="2"/>
        <v>0.60472440944881889</v>
      </c>
    </row>
    <row r="32" spans="2:13" x14ac:dyDescent="0.3">
      <c r="B32" s="38" t="s">
        <v>10</v>
      </c>
      <c r="C32" s="17" t="s">
        <v>2</v>
      </c>
      <c r="D32" s="17" t="s">
        <v>6</v>
      </c>
      <c r="E32" s="17" t="s">
        <v>26</v>
      </c>
      <c r="F32" s="17" t="s">
        <v>26</v>
      </c>
      <c r="G32" s="17" t="s">
        <v>26</v>
      </c>
      <c r="H32" s="17" t="s">
        <v>26</v>
      </c>
      <c r="I32" s="17" t="s">
        <v>26</v>
      </c>
      <c r="J32" s="17" t="s">
        <v>26</v>
      </c>
      <c r="K32" s="32">
        <v>54</v>
      </c>
      <c r="L32" s="17">
        <v>25</v>
      </c>
      <c r="M32" s="3">
        <f t="shared" si="2"/>
        <v>0.46296296296296297</v>
      </c>
    </row>
    <row r="33" spans="2:13" x14ac:dyDescent="0.3">
      <c r="B33" s="38"/>
      <c r="C33" s="17" t="s">
        <v>26</v>
      </c>
      <c r="D33" s="17" t="s">
        <v>7</v>
      </c>
      <c r="E33" s="32">
        <v>1</v>
      </c>
      <c r="F33" s="17">
        <v>1</v>
      </c>
      <c r="G33" s="3">
        <f>F33/E33</f>
        <v>1</v>
      </c>
      <c r="H33" s="17" t="s">
        <v>26</v>
      </c>
      <c r="I33" s="17" t="s">
        <v>26</v>
      </c>
      <c r="J33" s="17" t="s">
        <v>26</v>
      </c>
      <c r="K33" s="32">
        <v>44</v>
      </c>
      <c r="L33" s="17">
        <v>17</v>
      </c>
      <c r="M33" s="3">
        <f t="shared" si="2"/>
        <v>0.38636363636363635</v>
      </c>
    </row>
    <row r="34" spans="2:13" x14ac:dyDescent="0.3">
      <c r="B34" s="38"/>
      <c r="C34" s="17" t="s">
        <v>3</v>
      </c>
      <c r="D34" s="17" t="s">
        <v>6</v>
      </c>
      <c r="E34" s="32">
        <v>404</v>
      </c>
      <c r="F34" s="17">
        <v>339</v>
      </c>
      <c r="G34" s="3">
        <f>F34/E34</f>
        <v>0.83910891089108908</v>
      </c>
      <c r="H34" s="17">
        <v>626</v>
      </c>
      <c r="I34" s="32">
        <v>502</v>
      </c>
      <c r="J34" s="3">
        <f>I34/H34</f>
        <v>0.80191693290734822</v>
      </c>
      <c r="K34" s="32">
        <v>1094</v>
      </c>
      <c r="L34" s="17">
        <v>946</v>
      </c>
      <c r="M34" s="3">
        <f t="shared" si="2"/>
        <v>0.86471663619744055</v>
      </c>
    </row>
    <row r="35" spans="2:13" x14ac:dyDescent="0.3">
      <c r="B35" s="38"/>
      <c r="C35" s="17" t="s">
        <v>26</v>
      </c>
      <c r="D35" s="17" t="s">
        <v>7</v>
      </c>
      <c r="E35" s="32">
        <v>436</v>
      </c>
      <c r="F35" s="17">
        <v>355</v>
      </c>
      <c r="G35" s="3">
        <f>F35/E35</f>
        <v>0.81422018348623848</v>
      </c>
      <c r="H35" s="17">
        <v>678</v>
      </c>
      <c r="I35" s="32">
        <v>534</v>
      </c>
      <c r="J35" s="3">
        <f>I35/H35</f>
        <v>0.78761061946902655</v>
      </c>
      <c r="K35" s="32">
        <v>1217</v>
      </c>
      <c r="L35" s="17">
        <v>1024</v>
      </c>
      <c r="M35" s="3">
        <f t="shared" si="2"/>
        <v>0.84141331142152831</v>
      </c>
    </row>
    <row r="36" spans="2:13" x14ac:dyDescent="0.3">
      <c r="B36" s="38"/>
      <c r="C36" s="17" t="s">
        <v>4</v>
      </c>
      <c r="D36" s="17" t="s">
        <v>6</v>
      </c>
      <c r="E36" s="32">
        <v>77</v>
      </c>
      <c r="F36" s="17">
        <v>24</v>
      </c>
      <c r="G36" s="3">
        <f>F36/E36</f>
        <v>0.31168831168831168</v>
      </c>
      <c r="H36" s="17">
        <v>23</v>
      </c>
      <c r="I36" s="32">
        <v>23</v>
      </c>
      <c r="J36" s="3">
        <f>I36/H36</f>
        <v>1</v>
      </c>
      <c r="K36" s="32">
        <v>28</v>
      </c>
      <c r="L36" s="17">
        <v>20</v>
      </c>
      <c r="M36" s="3">
        <f t="shared" si="2"/>
        <v>0.7142857142857143</v>
      </c>
    </row>
    <row r="37" spans="2:13" x14ac:dyDescent="0.3">
      <c r="B37" s="38"/>
      <c r="C37" s="17" t="s">
        <v>26</v>
      </c>
      <c r="D37" s="17" t="s">
        <v>7</v>
      </c>
      <c r="E37" s="32">
        <v>98</v>
      </c>
      <c r="F37" s="17">
        <v>39</v>
      </c>
      <c r="G37" s="3">
        <f>F37/E37</f>
        <v>0.39795918367346939</v>
      </c>
      <c r="H37" s="17">
        <v>27</v>
      </c>
      <c r="I37" s="32">
        <v>24</v>
      </c>
      <c r="J37" s="3">
        <f>I37/H37</f>
        <v>0.88888888888888884</v>
      </c>
      <c r="K37" s="32">
        <v>33</v>
      </c>
      <c r="L37" s="17">
        <v>28</v>
      </c>
      <c r="M37" s="3">
        <f t="shared" si="2"/>
        <v>0.84848484848484851</v>
      </c>
    </row>
  </sheetData>
  <mergeCells count="4">
    <mergeCell ref="B32:B37"/>
    <mergeCell ref="B2:B13"/>
    <mergeCell ref="B14:B19"/>
    <mergeCell ref="B20:B3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tables - promoted &amp; enrolled</vt:lpstr>
      <vt:lpstr>rates</vt:lpstr>
      <vt:lpstr>figures</vt:lpstr>
      <vt:lpstr>charts</vt:lpstr>
      <vt:lpstr>table - private &amp; churches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 - Alper</dc:creator>
  <cp:lastModifiedBy>DDD</cp:lastModifiedBy>
  <dcterms:created xsi:type="dcterms:W3CDTF">2015-06-05T18:17:20Z</dcterms:created>
  <dcterms:modified xsi:type="dcterms:W3CDTF">2021-12-21T09:23:36Z</dcterms:modified>
</cp:coreProperties>
</file>